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agentura-my.sharepoint.com/personal/miriam_batlova_apiagentura_gov_cz/Documents/Plocha/Ke zveřejnění/"/>
    </mc:Choice>
  </mc:AlternateContent>
  <xr:revisionPtr revIDLastSave="34" documentId="8_{45740102-C2EE-4560-9EBD-962F41C9CDA7}" xr6:coauthVersionLast="47" xr6:coauthVersionMax="47" xr10:uidLastSave="{71019AD0-F180-4148-933E-06B32D795FEB}"/>
  <bookViews>
    <workbookView xWindow="38280" yWindow="-120" windowWidth="29040" windowHeight="15720" tabRatio="817" activeTab="1" xr2:uid="{D4828996-F68F-4560-A4AE-5BD92DB7D0D2}"/>
  </bookViews>
  <sheets>
    <sheet name="Úvodní strana" sheetId="14" r:id="rId1"/>
    <sheet name="PRVNÍ KROK - vyplnit Subjekty" sheetId="10" r:id="rId2"/>
    <sheet name="Pokyny pro vyplnění" sheetId="1" r:id="rId3"/>
    <sheet name="Osobní náklady" sheetId="3" r:id="rId4"/>
    <sheet name="ISPV - mzdová sféra ČR" sheetId="4" r:id="rId5"/>
    <sheet name="ISPV - platová sféra ČR" sheetId="5" r:id="rId6"/>
    <sheet name="Externí služby" sheetId="8" r:id="rId7"/>
    <sheet name="Rozpočet" sheetId="6" r:id="rId8"/>
    <sheet name="Pomůcka" sheetId="13" state="hidden" r:id="rId9"/>
  </sheets>
  <definedNames>
    <definedName name="KaR">#REF!</definedName>
    <definedName name="NS">#REF!</definedName>
    <definedName name="Právní_forma">#REF!</definedName>
    <definedName name="Skupina">#REF!</definedName>
    <definedName name="Záchrana">#REF!</definedName>
    <definedName name="Zriaďovateľ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3" l="1"/>
  <c r="K25" i="3"/>
  <c r="K33" i="3"/>
  <c r="K51" i="3"/>
  <c r="K52" i="3"/>
  <c r="K53" i="3"/>
  <c r="K54" i="3"/>
  <c r="K55" i="3"/>
  <c r="K56" i="3"/>
  <c r="G8" i="3"/>
  <c r="K8" i="3" s="1"/>
  <c r="G9" i="3"/>
  <c r="K9" i="3" s="1"/>
  <c r="G10" i="3"/>
  <c r="K10" i="3" s="1"/>
  <c r="G11" i="3"/>
  <c r="K11" i="3" s="1"/>
  <c r="G12" i="3"/>
  <c r="K12" i="3" s="1"/>
  <c r="G13" i="3"/>
  <c r="K13" i="3" s="1"/>
  <c r="G14" i="3"/>
  <c r="K14" i="3" s="1"/>
  <c r="G15" i="3"/>
  <c r="K15" i="3" s="1"/>
  <c r="G16" i="3"/>
  <c r="K16" i="3" s="1"/>
  <c r="G17" i="3"/>
  <c r="G18" i="3"/>
  <c r="K18" i="3" s="1"/>
  <c r="G19" i="3"/>
  <c r="K19" i="3" s="1"/>
  <c r="G20" i="3"/>
  <c r="K20" i="3" s="1"/>
  <c r="G21" i="3"/>
  <c r="K21" i="3" s="1"/>
  <c r="G22" i="3"/>
  <c r="K22" i="3" s="1"/>
  <c r="G23" i="3"/>
  <c r="K23" i="3" s="1"/>
  <c r="G24" i="3"/>
  <c r="K24" i="3" s="1"/>
  <c r="G25" i="3"/>
  <c r="G26" i="3"/>
  <c r="K26" i="3" s="1"/>
  <c r="G27" i="3"/>
  <c r="K27" i="3" s="1"/>
  <c r="G28" i="3"/>
  <c r="K28" i="3" s="1"/>
  <c r="G29" i="3"/>
  <c r="K29" i="3" s="1"/>
  <c r="G30" i="3"/>
  <c r="K30" i="3" s="1"/>
  <c r="G31" i="3"/>
  <c r="K31" i="3" s="1"/>
  <c r="G32" i="3"/>
  <c r="K32" i="3" s="1"/>
  <c r="G33" i="3"/>
  <c r="G34" i="3"/>
  <c r="K34" i="3" s="1"/>
  <c r="G35" i="3"/>
  <c r="K35" i="3" s="1"/>
  <c r="G36" i="3"/>
  <c r="K36" i="3" s="1"/>
  <c r="G37" i="3"/>
  <c r="K37" i="3" s="1"/>
  <c r="G38" i="3"/>
  <c r="K38" i="3" s="1"/>
  <c r="G39" i="3"/>
  <c r="K39" i="3" s="1"/>
  <c r="G40" i="3"/>
  <c r="K40" i="3" s="1"/>
  <c r="G41" i="3"/>
  <c r="K41" i="3" s="1"/>
  <c r="G42" i="3"/>
  <c r="K42" i="3" s="1"/>
  <c r="G43" i="3"/>
  <c r="K43" i="3" s="1"/>
  <c r="G44" i="3"/>
  <c r="K44" i="3" s="1"/>
  <c r="G45" i="3"/>
  <c r="K45" i="3" s="1"/>
  <c r="G46" i="3"/>
  <c r="K46" i="3" s="1"/>
  <c r="G47" i="3"/>
  <c r="K47" i="3" s="1"/>
  <c r="G48" i="3"/>
  <c r="K48" i="3" s="1"/>
  <c r="G49" i="3"/>
  <c r="K49" i="3" s="1"/>
  <c r="G50" i="3"/>
  <c r="K50" i="3" s="1"/>
  <c r="G51" i="3"/>
  <c r="G52" i="3"/>
  <c r="G53" i="3"/>
  <c r="G54" i="3"/>
  <c r="G55" i="3"/>
  <c r="G56" i="3"/>
  <c r="G7" i="3"/>
  <c r="K7" i="3" s="1"/>
  <c r="D17" i="6"/>
  <c r="D18" i="6"/>
  <c r="D19" i="6"/>
  <c r="D20" i="6"/>
  <c r="D16" i="6"/>
  <c r="F20" i="6"/>
  <c r="F19" i="6"/>
  <c r="F17" i="6"/>
  <c r="F18" i="6"/>
  <c r="F16" i="6"/>
  <c r="E7" i="8" l="1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6" i="8"/>
  <c r="D13" i="6" l="1"/>
  <c r="D12" i="6"/>
  <c r="D11" i="6"/>
  <c r="D10" i="6"/>
  <c r="D9" i="6"/>
  <c r="A13" i="6"/>
  <c r="A12" i="6"/>
  <c r="A11" i="6"/>
  <c r="A10" i="6"/>
  <c r="A9" i="6"/>
  <c r="B12" i="6" l="1"/>
  <c r="B10" i="6"/>
  <c r="B13" i="6"/>
  <c r="B11" i="6"/>
  <c r="A26" i="6" l="1"/>
  <c r="A19" i="6"/>
  <c r="A25" i="6"/>
  <c r="A18" i="6"/>
  <c r="A24" i="6"/>
  <c r="A17" i="6"/>
  <c r="A23" i="6"/>
  <c r="A16" i="6"/>
  <c r="A22" i="6"/>
  <c r="A15" i="6"/>
  <c r="B16" i="6" l="1"/>
  <c r="B17" i="6"/>
  <c r="B18" i="6"/>
  <c r="B15" i="6"/>
  <c r="B19" i="6"/>
  <c r="B26" i="6" l="1"/>
  <c r="E20" i="6" s="1"/>
  <c r="G20" i="6" s="1"/>
  <c r="B25" i="6"/>
  <c r="E19" i="6" s="1"/>
  <c r="G19" i="6" s="1"/>
  <c r="B24" i="6"/>
  <c r="E18" i="6" s="1"/>
  <c r="G18" i="6" s="1"/>
  <c r="B23" i="6"/>
  <c r="E17" i="6" s="1"/>
  <c r="G17" i="6" s="1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7" i="3"/>
  <c r="B9" i="6" l="1"/>
  <c r="E36" i="8"/>
  <c r="M6" i="3"/>
  <c r="B22" i="6" l="1"/>
  <c r="E16" i="6" s="1"/>
  <c r="B8" i="6"/>
  <c r="G16" i="6" l="1"/>
  <c r="E21" i="6"/>
  <c r="B21" i="6"/>
  <c r="B20" i="6" s="1"/>
  <c r="B14" i="6"/>
  <c r="B7" i="6" s="1"/>
  <c r="F5" i="6" s="1"/>
  <c r="B5" i="6" l="1"/>
  <c r="F10" i="6"/>
  <c r="F11" i="6"/>
  <c r="F12" i="6"/>
  <c r="F13" i="6"/>
  <c r="F9" i="6"/>
  <c r="G11" i="6" l="1"/>
  <c r="G13" i="6"/>
  <c r="G10" i="6"/>
  <c r="G12" i="6"/>
  <c r="G9" i="6"/>
  <c r="G2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Vojáček Přemysl</author>
    <author>Batlová Miriam</author>
  </authors>
  <commentList>
    <comment ref="D5" authorId="0" shapeId="0" xr:uid="{56A3F503-5C17-404E-9F03-84CBE73C8423}">
      <text>
        <r>
          <rPr>
            <sz val="9"/>
            <color indexed="81"/>
            <rFont val="Calibri"/>
            <family val="2"/>
            <charset val="238"/>
            <scheme val="minor"/>
          </rPr>
          <t>DPP/DPČ uvádějte přepočtem k úvazku 1,0 s tím, že uvedete ve sloupci "H" malý úvazek.</t>
        </r>
      </text>
    </comment>
    <comment ref="E5" authorId="1" shapeId="0" xr:uid="{58B8351C-8281-4A55-9123-A3CF39AEDA61}">
      <text>
        <r>
          <rPr>
            <sz val="9"/>
            <color indexed="81"/>
            <rFont val="Calibri"/>
            <family val="2"/>
            <charset val="238"/>
            <scheme val="minor"/>
          </rPr>
          <t xml:space="preserve">Vybere se                      BUĎ mzdová sféra   NEBO platová sféra. </t>
        </r>
      </text>
    </comment>
    <comment ref="K5" authorId="1" shapeId="0" xr:uid="{70F570A8-1553-4977-8EF8-57501A11A104}">
      <text>
        <r>
          <rPr>
            <sz val="9"/>
            <color indexed="81"/>
            <rFont val="Calibri"/>
            <family val="2"/>
            <charset val="238"/>
            <scheme val="minor"/>
          </rPr>
          <t>Vzorec lze upravit pouze tehdy, pokud nejsou uplatněny standardní odvody ve výši 33,8%</t>
        </r>
      </text>
    </comment>
  </commentList>
</comments>
</file>

<file path=xl/sharedStrings.xml><?xml version="1.0" encoding="utf-8"?>
<sst xmlns="http://schemas.openxmlformats.org/spreadsheetml/2006/main" count="2646" uniqueCount="1270">
  <si>
    <t>Vyplňte správný název subjektů v projektu</t>
  </si>
  <si>
    <t>název žadatele</t>
  </si>
  <si>
    <t>název partnera 1</t>
  </si>
  <si>
    <t>název partnera 2</t>
  </si>
  <si>
    <t>název partnera 3</t>
  </si>
  <si>
    <t>název partnera 4</t>
  </si>
  <si>
    <t>Pokyny pro vyplnění Formuláře</t>
  </si>
  <si>
    <t>Název buňky</t>
  </si>
  <si>
    <t>Pokyny pro vyplnění</t>
  </si>
  <si>
    <t>Pracovní pozice zaměstnance</t>
  </si>
  <si>
    <t>Požadovaná hrubá mzda (Kč/měsíc) k úvazku 1,0</t>
  </si>
  <si>
    <t>Hrubá měsíční mzda (Kč/měsíc) k úvazku 1,0 dle 3. kvartilu mezd ISPV</t>
  </si>
  <si>
    <t>Hodnota 3. kvartilu uvedená v ISPV - mzdová/platová sféra ČR odpovídající vybranému Kódu CZ-ISCO pozice.</t>
  </si>
  <si>
    <t>Odhadovaný počet měsíců zapojení zaměstnance do projektu</t>
  </si>
  <si>
    <t>Odhadovaný počet měsíců, ve kterých bude zaměstnanec zapojen do projektu. Max. počet měsíců pak odpovídá plánované době realizace projektu uvedené v harmonogramu projektu v žádosti o podporu v IS KP21+.</t>
  </si>
  <si>
    <t>Odhadovaná výše úvazku zaměstnance v projektu</t>
  </si>
  <si>
    <t>Odhadovaná výše úvazku zaměstnance v projektu.</t>
  </si>
  <si>
    <t>Úprava dle výběrové komise</t>
  </si>
  <si>
    <t>Celková výše osobních nákladů zahrnutých do způsobilých výdajů za zaměstnance.</t>
  </si>
  <si>
    <t>Hodnota, která je dána součinem buňek Požadovaná hrubá mzda (Kč/měsíc) k úvazku 1,0, Odhadovaný počet měsíců zapojení zaměstnance do projektu, Odhadovaná výše úvazku zaměstnance v projektu a Zákonným pojistným (1,338), a to bez ohledu, zda se jedná o HPP, DPP či DPČ.</t>
  </si>
  <si>
    <t>Zdůvodnění:</t>
  </si>
  <si>
    <t>Zdůvodnění: - výše úvazku; - délky zapojení na projektu; - požadované hrubé mzdy</t>
  </si>
  <si>
    <t>Celková výše osobních nákladů zahrnutých do způsobilých výdajů v projektu.</t>
  </si>
  <si>
    <t>Součet vypočítaných hodnot u jednotlivých zaměstnanců v buňce Celková výše osobních nákladů zahrnutých do způsobilých výdajů za zaměstnance.</t>
  </si>
  <si>
    <t xml:space="preserve">Seznam zaměstnanců </t>
  </si>
  <si>
    <t>Poř. č.</t>
  </si>
  <si>
    <t>Subjekt - vyberte ze seznamu</t>
  </si>
  <si>
    <t>Úprava dle výběrové komise
(žadatel nevyplňuje)</t>
  </si>
  <si>
    <t>Celková výše mzdových výdajů zahrnutých do způsobilých výdajů za zaměstnance</t>
  </si>
  <si>
    <t>Zdůvodnění:
- výše úvazku
- délky zapojení na projektu 
- požadované hrubé mzdy</t>
  </si>
  <si>
    <t>Celková výše mzdových výdajů zahrnutých do způsobilých výdajů v projektu</t>
  </si>
  <si>
    <t>Hrubá měsíční mzda (Kč/měsíc) k úvazku 1,0 dle 9. decilu mezd ISPV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</si>
  <si>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</si>
  <si>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</si>
  <si>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</si>
  <si>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</si>
  <si>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</si>
  <si>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</si>
  <si>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</si>
  <si>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</si>
  <si>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</si>
  <si>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</si>
  <si>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</si>
  <si>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</si>
  <si>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</si>
  <si>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</si>
  <si>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</si>
  <si>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</si>
  <si>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</si>
  <si>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</si>
  <si>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</si>
  <si>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</si>
  <si>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</si>
  <si>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</si>
  <si>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</si>
  <si>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</si>
  <si>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</si>
  <si>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</si>
  <si>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</si>
  <si>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</si>
  <si>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</si>
  <si>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</si>
  <si>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</si>
  <si>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</si>
  <si>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</si>
  <si>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</si>
  <si>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</si>
  <si>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</si>
  <si>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</si>
  <si>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</si>
  <si>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</si>
  <si>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</si>
  <si>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</si>
  <si>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</si>
  <si>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</si>
  <si>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</si>
  <si>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</si>
  <si>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</si>
  <si>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</si>
  <si>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</si>
  <si>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</si>
  <si>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</si>
  <si>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ISPV - mzdová sféra ČR                       rok 2023</t>
  </si>
  <si>
    <t>Hrubá měsíční mzda podle podskupin a kategorií zaměstnání CZ-ISCO</t>
  </si>
  <si>
    <t>podskupina zaměstnání / 
kategorie zaměstnání CZ-ISCO</t>
  </si>
  <si>
    <t>počet 
zaměstnanců</t>
  </si>
  <si>
    <t>hrubá měsíční mzda</t>
  </si>
  <si>
    <t>diferenciace hrubé měsíční mzdy</t>
  </si>
  <si>
    <t>placená doba</t>
  </si>
  <si>
    <t>kvalita
odhadu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</si>
  <si>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</si>
  <si>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</si>
  <si>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</si>
  <si>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</si>
  <si>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</si>
  <si>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</si>
  <si>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</si>
  <si>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</si>
  <si>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</si>
  <si>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</si>
  <si>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</si>
  <si>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</si>
  <si>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</si>
  <si>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</si>
  <si>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1120 Nejvyšší představitelé společností (kr.politických,zájmových a příbuzných organizací)</t>
  </si>
  <si>
    <t>B</t>
  </si>
  <si>
    <t xml:space="preserve"> 11201 Nejvyšší představitelé velkých společností a institucí </t>
  </si>
  <si>
    <t xml:space="preserve"> 11202 Nejvyšší představitelé středních společností a institucí </t>
  </si>
  <si>
    <t>1211 Řídící pracovníci v oblasti financí (kromě finančních a pojišťovacích služeb)</t>
  </si>
  <si>
    <t>A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</si>
  <si>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</si>
  <si>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</si>
  <si>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</si>
  <si>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</si>
  <si>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</si>
  <si>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</si>
  <si>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</si>
  <si>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</si>
  <si>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</si>
  <si>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</si>
  <si>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</si>
  <si>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</si>
  <si>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</si>
  <si>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</si>
  <si>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</si>
  <si>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</si>
  <si>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</si>
  <si>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</si>
  <si>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</si>
  <si>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</si>
  <si>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</si>
  <si>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13232 Hlavní stavbyvedoucí 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</si>
  <si>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</si>
  <si>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</si>
  <si>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</si>
  <si>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</si>
  <si>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</si>
  <si>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</si>
  <si>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</si>
  <si>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</si>
  <si>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</si>
  <si>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</si>
  <si>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</si>
  <si>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</si>
  <si>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</si>
  <si>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</si>
  <si>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</si>
  <si>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</si>
  <si>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</si>
  <si>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C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</si>
  <si>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</si>
  <si>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</si>
  <si>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</si>
  <si>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</si>
  <si>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</si>
  <si>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</si>
  <si>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</si>
  <si>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</si>
  <si>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</si>
  <si>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2114 Geologové, geofyzici a příbuzní pracovníci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</si>
  <si>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</si>
  <si>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</si>
  <si>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</si>
  <si>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</si>
  <si>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</si>
  <si>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</si>
  <si>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</si>
  <si>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</si>
  <si>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</si>
  <si>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</si>
  <si>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</si>
  <si>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</si>
  <si>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</si>
  <si>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</si>
  <si>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</si>
  <si>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</si>
  <si>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</si>
  <si>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</si>
  <si>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</si>
  <si>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2164 Specialisté v oblasti územního a dopravního plánování</t>
  </si>
  <si>
    <t>2166 Grafici a výtvarníci v multimédiích</t>
  </si>
  <si>
    <t>2211 Praktičtí lékaři</t>
  </si>
  <si>
    <t>2212 Lékaři specialisté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</si>
  <si>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</si>
  <si>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</si>
  <si>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</si>
  <si>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</si>
  <si>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</si>
  <si>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</si>
  <si>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</si>
  <si>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</si>
  <si>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</si>
  <si>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</si>
  <si>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</si>
  <si>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</si>
  <si>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</si>
  <si>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</si>
  <si>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>2342 Učitelé v oblasti předškolní výchovy</t>
  </si>
  <si>
    <t>2351 Specialisté zaměření na metody výuky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</si>
  <si>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</si>
  <si>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</si>
  <si>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</si>
  <si>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</si>
  <si>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24121 Finanční poradci specialisté</t>
  </si>
  <si>
    <t>2413 Finanční analytici a specialisté v peněžnictví a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</si>
  <si>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</si>
  <si>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</si>
  <si>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</si>
  <si>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</si>
  <si>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</si>
  <si>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</si>
  <si>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</si>
  <si>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</si>
  <si>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</si>
  <si>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 xml:space="preserve"> 24337 Specialisté v oblasti prodeje a nákupu služeb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</si>
  <si>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</si>
  <si>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</si>
  <si>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</si>
  <si>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</si>
  <si>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</si>
  <si>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</si>
  <si>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</si>
  <si>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</si>
  <si>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</si>
  <si>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</si>
  <si>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</si>
  <si>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</si>
  <si>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</si>
  <si>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</si>
  <si>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</si>
  <si>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</si>
  <si>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</si>
  <si>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</si>
  <si>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</si>
  <si>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</si>
  <si>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</si>
  <si>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</si>
  <si>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</si>
  <si>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</si>
  <si>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</si>
  <si>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</si>
  <si>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</si>
  <si>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(A)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</si>
  <si>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</si>
  <si>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</si>
  <si>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</si>
  <si>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</si>
  <si>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</si>
  <si>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</si>
  <si>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</si>
  <si>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</si>
  <si>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</si>
  <si>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</si>
  <si>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</si>
  <si>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</si>
  <si>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</si>
  <si>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</si>
  <si>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</si>
  <si>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</si>
  <si>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31163 Chemičtí technici technologové, normovači a pracovníci v příbuzných oborech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</si>
  <si>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</si>
  <si>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</si>
  <si>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</si>
  <si>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</si>
  <si>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</si>
  <si>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</si>
  <si>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</si>
  <si>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</si>
  <si>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</si>
  <si>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</si>
  <si>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</si>
  <si>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3131 Operátoři velínů na výrobu a rozvod elektrické energie a tepla</t>
  </si>
  <si>
    <t>3133 Operátoři velínů pro chemickou výrobu (kromě zpracování ropy a zemního plynu)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</si>
  <si>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</si>
  <si>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</si>
  <si>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</si>
  <si>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</si>
  <si>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</si>
  <si>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</si>
  <si>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</si>
  <si>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</si>
  <si>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</si>
  <si>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</si>
  <si>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</si>
  <si>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</si>
  <si>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</si>
  <si>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3254 Odborní pracovníci v oblasti oční optiky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</si>
  <si>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</si>
  <si>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</si>
  <si>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</si>
  <si>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</si>
  <si>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</si>
  <si>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</si>
  <si>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</si>
  <si>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</si>
  <si>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</si>
  <si>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</si>
  <si>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</si>
  <si>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</si>
  <si>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</si>
  <si>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</si>
  <si>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</si>
  <si>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</si>
  <si>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</si>
  <si>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 xml:space="preserve"> 33211 Odborní pojišťovací poradci</t>
  </si>
  <si>
    <t>3322 Obchodní zástupci</t>
  </si>
  <si>
    <t>3323 Nákupčí</t>
  </si>
  <si>
    <t>3331 Odbytoví a přepravní agenti, celní deklaranti</t>
  </si>
  <si>
    <t xml:space="preserve"> 33311 Odbytoví agenti </t>
  </si>
  <si>
    <t>3332 Organizátoři konferencí a událostí</t>
  </si>
  <si>
    <t>3333 Odborní pracovníci pracovních agentur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</si>
  <si>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</si>
  <si>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</si>
  <si>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</si>
  <si>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</si>
  <si>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</si>
  <si>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</si>
  <si>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</si>
  <si>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</si>
  <si>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</si>
  <si>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</si>
  <si>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</si>
  <si>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</si>
  <si>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</si>
  <si>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</si>
  <si>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</si>
  <si>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</si>
  <si>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</si>
  <si>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</si>
  <si>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</si>
  <si>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</si>
  <si>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</si>
  <si>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</si>
  <si>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</si>
  <si>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</si>
  <si>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</si>
  <si>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</si>
  <si>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</si>
  <si>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</si>
  <si>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</si>
  <si>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</si>
  <si>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</si>
  <si>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4211 Pokladníci ve finančních institucích, na poštách a pracovníci v příbuzných oborech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</si>
  <si>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</si>
  <si>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</si>
  <si>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</si>
  <si>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</si>
  <si>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</si>
  <si>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</si>
  <si>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</si>
  <si>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</si>
  <si>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</si>
  <si>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</si>
  <si>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</si>
  <si>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</si>
  <si>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</si>
  <si>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</si>
  <si>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</si>
  <si>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</si>
  <si>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 xml:space="preserve"> 43124 Úředníci v oblasti peněžnictví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</si>
  <si>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</si>
  <si>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</si>
  <si>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</si>
  <si>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</si>
  <si>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</si>
  <si>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</si>
  <si>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</si>
  <si>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</si>
  <si>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</si>
  <si>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</si>
  <si>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</si>
  <si>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</si>
  <si>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</si>
  <si>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</si>
  <si>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44125 Doručovatelé listovních poštovních zásilek</t>
  </si>
  <si>
    <t xml:space="preserve"> 44126 Motorizovaní doručovatelé poštovních zásilek</t>
  </si>
  <si>
    <t>4413 Korektoři, kódovači a příbuzní pracovníci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</si>
  <si>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</si>
  <si>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</si>
  <si>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</si>
  <si>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</si>
  <si>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</si>
  <si>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</si>
  <si>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</si>
  <si>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</si>
  <si>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</si>
  <si>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 xml:space="preserve"> 51321 Barmani</t>
  </si>
  <si>
    <t>5141 Kadeřníci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</si>
  <si>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</si>
  <si>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</si>
  <si>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</si>
  <si>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</si>
  <si>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</si>
  <si>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</si>
  <si>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</si>
  <si>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</si>
  <si>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</si>
  <si>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</si>
  <si>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</si>
  <si>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</si>
  <si>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</si>
  <si>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</si>
  <si>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</si>
  <si>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</si>
  <si>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</si>
  <si>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</si>
  <si>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</si>
  <si>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</si>
  <si>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</si>
  <si>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</si>
  <si>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</si>
  <si>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</si>
  <si>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</si>
  <si>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</si>
  <si>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</si>
  <si>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</si>
  <si>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</si>
  <si>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</si>
  <si>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</si>
  <si>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</si>
  <si>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</si>
  <si>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</si>
  <si>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Pracovníci v oblasti ochrany a ostrahy jinde neuvedení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</si>
  <si>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</si>
  <si>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</si>
  <si>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</si>
  <si>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</si>
  <si>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</si>
  <si>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</si>
  <si>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</si>
  <si>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</si>
  <si>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</si>
  <si>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</si>
  <si>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</si>
  <si>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</si>
  <si>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</si>
  <si>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</si>
  <si>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7122 Podlaháři a obkladači</t>
  </si>
  <si>
    <t>7126 Instalatéři, potrubáři, stavební zámečníci a stavební klempíři</t>
  </si>
  <si>
    <t xml:space="preserve"> 71263 Instalatéři vodovodů</t>
  </si>
  <si>
    <t>7127 Mechanici klimatizací a chladicích zařízení</t>
  </si>
  <si>
    <t>7131 Malíři (včetně stavebních lakýrníků a natěračů), tapetáři</t>
  </si>
  <si>
    <t>7132 Lakýrníci a natěrači (kromě stavebních)</t>
  </si>
  <si>
    <t xml:space="preserve"> 71321 Lakýrníci automobilů a jiných vozidel</t>
  </si>
  <si>
    <t xml:space="preserve"> 71322 Lakýrníci a natěrači kovů, kovových výrobků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</si>
  <si>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</si>
  <si>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</si>
  <si>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</si>
  <si>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</si>
  <si>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</si>
  <si>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</si>
  <si>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</si>
  <si>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</si>
  <si>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</si>
  <si>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</si>
  <si>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</si>
  <si>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</si>
  <si>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</si>
  <si>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</si>
  <si>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</si>
  <si>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</si>
  <si>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</si>
  <si>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</si>
  <si>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</si>
  <si>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</si>
  <si>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</si>
  <si>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</si>
  <si>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</si>
  <si>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</si>
  <si>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</si>
  <si>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</si>
  <si>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</si>
  <si>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>7315 Skláři, brusiči skla, výrobci bižuterie a skleněných ozdob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</si>
  <si>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</si>
  <si>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</si>
  <si>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</si>
  <si>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</si>
  <si>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</si>
  <si>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</si>
  <si>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</si>
  <si>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</si>
  <si>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</si>
  <si>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</si>
  <si>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</si>
  <si>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</si>
  <si>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 xml:space="preserve"> 75121 Pekaři</t>
  </si>
  <si>
    <t>7513 Výrobci mléčných produktů</t>
  </si>
  <si>
    <t>7514 Zpracovatelé ovoce, zeleniny a příbuzných produktů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</si>
  <si>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</si>
  <si>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</si>
  <si>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</si>
  <si>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</si>
  <si>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>7532 Modeláři oděvů, střihači a příbuzní pracovníci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</si>
  <si>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</si>
  <si>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</si>
  <si>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</si>
  <si>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</si>
  <si>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</si>
  <si>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</si>
  <si>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>8113 Vrtači a příbuzní pracovníci</t>
  </si>
  <si>
    <t xml:space="preserve">8114 Obsluha strojů na výrobu výrobků z cementu, kamene a ostatních nerostů </t>
  </si>
  <si>
    <t xml:space="preserve">8121 Obsluha zařízení na zpracování kovů </t>
  </si>
  <si>
    <t xml:space="preserve"> 81215 Obsluha zařízení na tváření kovů ve válcovnách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</si>
  <si>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</si>
  <si>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</si>
  <si>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</si>
  <si>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</si>
  <si>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</si>
  <si>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</si>
  <si>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</si>
  <si>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</si>
  <si>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</si>
  <si>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</si>
  <si>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8157 Obsluha strojů v prádelnách a čistírnách</t>
  </si>
  <si>
    <t>8159 Obsluha strojů na výrobu, úpravu textilních, kožených, kožešinových výrobků j. n.</t>
  </si>
  <si>
    <t>8160 Obsluha strojů na výrobu potravin a příbuzných výrobků</t>
  </si>
  <si>
    <t xml:space="preserve"> 81602 Obsluha strojů na výrobu pečiva, čokolády a cukrovinek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</si>
  <si>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</si>
  <si>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</si>
  <si>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</si>
  <si>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</si>
  <si>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</si>
  <si>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</si>
  <si>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</si>
  <si>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</si>
  <si>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</si>
  <si>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</si>
  <si>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</si>
  <si>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</si>
  <si>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</si>
  <si>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</si>
  <si>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</si>
  <si>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</si>
  <si>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</si>
  <si>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</si>
  <si>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</si>
  <si>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</si>
  <si>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</si>
  <si>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</si>
  <si>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</si>
  <si>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</si>
  <si>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</si>
  <si>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</si>
  <si>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</si>
  <si>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</si>
  <si>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</si>
  <si>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</si>
  <si>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</si>
  <si>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</si>
  <si>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</si>
  <si>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</si>
  <si>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</si>
  <si>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</si>
  <si>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</si>
  <si>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</si>
  <si>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</si>
  <si>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</si>
  <si>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91124 Uklízeči stravovacích zařízeních, potravinářských, farmaceutických výrobních prostor</t>
  </si>
  <si>
    <t xml:space="preserve"> 91126 Uklízeči výrobních prostor (kromě potravinářské a farmaceutické výroby) a skladů</t>
  </si>
  <si>
    <t xml:space="preserve">9121 Pracovníci pro ruční praní a žehlení </t>
  </si>
  <si>
    <t>9122 Pracovníci pro ruční mytí vozidel a pomocní pracovníci autoservisu</t>
  </si>
  <si>
    <t>9211 Pomocní pracovníci v rostlinné výrobě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</si>
  <si>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</si>
  <si>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</si>
  <si>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</si>
  <si>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</si>
  <si>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</si>
  <si>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</si>
  <si>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</si>
  <si>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</si>
  <si>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</si>
  <si>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</si>
  <si>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</si>
  <si>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</si>
  <si>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</si>
  <si>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</si>
  <si>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</si>
  <si>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</si>
  <si>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</si>
  <si>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</si>
  <si>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</si>
  <si>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>9621 Kurýři, doručovatelé balíků a nosiči zavazadel</t>
  </si>
  <si>
    <t>9622 Pomocní pracovníci údržby budov a souvisejících prostor</t>
  </si>
  <si>
    <t xml:space="preserve">9623 Pracovníci provádějící odečet měřidel a výběrčí peněz z prodejních automatů </t>
  </si>
  <si>
    <t>ISPV - platová sféra ČR                       rok 2023</t>
  </si>
  <si>
    <t>ISPV2011Q2</t>
  </si>
  <si>
    <t>Hrubý měsíční plat podle podskupin a kategorií zaměstnání CZ-ISCO</t>
  </si>
  <si>
    <t>hrubý měsíční plat</t>
  </si>
  <si>
    <t>diferenciace hrubého měsíčního platu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</si>
  <si>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</si>
  <si>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</si>
  <si>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</si>
  <si>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</si>
  <si>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</si>
  <si>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</si>
  <si>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</si>
  <si>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</si>
  <si>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</si>
  <si>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1113 Představitelé samosprávy</t>
  </si>
  <si>
    <t xml:space="preserve"> 11203 Nejvyšší představitelé malých společností a institucí </t>
  </si>
  <si>
    <t xml:space="preserve"> 12123 Řídící pracovníci v oblasti zaměstnanosti</t>
  </si>
  <si>
    <t xml:space="preserve"> 12192 Řídící pracovníci v oblasti hospodaření s majetkem státu a organizací </t>
  </si>
  <si>
    <t xml:space="preserve"> 12196 Řídící pracovníci zahraničních vztahů a služeb, vnitřních věcí státu a reg. roz.</t>
  </si>
  <si>
    <t xml:space="preserve"> 13115 Řídící pracovníci v oblasti životního prostředí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</si>
  <si>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</si>
  <si>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</si>
  <si>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</si>
  <si>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 xml:space="preserve"> 13424 Vrchní sestry v oblasti zdravotnictví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</si>
  <si>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</si>
  <si>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</si>
  <si>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 xml:space="preserve"> 13451 Řídící pracovníci na základních školách</t>
  </si>
  <si>
    <t xml:space="preserve"> 13452 Řídící pracovníci na středních školách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</si>
  <si>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</si>
  <si>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</si>
  <si>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</si>
  <si>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 xml:space="preserve"> 14125 Řídící pracovníci ve školních jídelnách</t>
  </si>
  <si>
    <t>2133 Specialisté v oblasti ochrany životního prostředí (kromě průmyslové ekologie)</t>
  </si>
  <si>
    <t xml:space="preserve"> 22121 Lékaři v interních oborech</t>
  </si>
  <si>
    <t xml:space="preserve"> 22122 Lékaři v chirurgických oborech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</si>
  <si>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</si>
  <si>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</si>
  <si>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</si>
  <si>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>2263 Specialisté v oblasti ochrany veřejného zdraví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</si>
  <si>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</si>
  <si>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</si>
  <si>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</si>
  <si>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</si>
  <si>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</si>
  <si>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</si>
  <si>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</si>
  <si>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</si>
  <si>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</si>
  <si>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</si>
  <si>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</si>
  <si>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</si>
  <si>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</si>
  <si>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</si>
  <si>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</si>
  <si>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</si>
  <si>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</si>
  <si>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</si>
  <si>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</si>
  <si>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26351 Sociální pracovníci specialisté a další spec. v soc. oblasti ve veřejné správy</t>
  </si>
  <si>
    <t xml:space="preserve"> 31198 Technici bezpečnosti práce,ochrany zdraví,racionalizace výroby,ergonomických studií</t>
  </si>
  <si>
    <t xml:space="preserve"> 32112 Radiologičtí asistenti</t>
  </si>
  <si>
    <t>3333 Odborní pracovníci úřadů práce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</si>
  <si>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</si>
  <si>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</si>
  <si>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</si>
  <si>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</si>
  <si>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</si>
  <si>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</si>
  <si>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</si>
  <si>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</si>
  <si>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</si>
  <si>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</si>
  <si>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</si>
  <si>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</si>
  <si>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</si>
  <si>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 xml:space="preserve"> 34121 Sociální pracovníci a ostatní odborní prac. v sociální oblasti ve veřejné správě</t>
  </si>
  <si>
    <t xml:space="preserve"> 34124 Sociální pracovníci v oblasti péče o seniory (kromě péče o zdravotně postižené)</t>
  </si>
  <si>
    <t xml:space="preserve"> 41312 Písaři</t>
  </si>
  <si>
    <t>4229 Pracovníci informačních služeb jinde neuvedení</t>
  </si>
  <si>
    <t xml:space="preserve"> 43122 Úředníci v oblasti financí 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</si>
  <si>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</si>
  <si>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</si>
  <si>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</si>
  <si>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</si>
  <si>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</si>
  <si>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</si>
  <si>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 xml:space="preserve"> 52302 Pokladníci v organizacích</t>
  </si>
  <si>
    <t xml:space="preserve"> 53121 Asistenti učitelů</t>
  </si>
  <si>
    <t xml:space="preserve"> 53122 Asistenti vychovatelů</t>
  </si>
  <si>
    <t xml:space="preserve"> 53211 Ošetřovatelé v oblasti pobytové péče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</si>
  <si>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</si>
  <si>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</si>
  <si>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</si>
  <si>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>5412 Policisté</t>
  </si>
  <si>
    <t xml:space="preserve"> 54125 Strážníci</t>
  </si>
  <si>
    <t>5413 Pracovníci vězeňské služby</t>
  </si>
  <si>
    <t xml:space="preserve"> 61132 Zahradníci krajináři</t>
  </si>
  <si>
    <t xml:space="preserve"> 61211 Chovatelé a ošetřovatelé koní</t>
  </si>
  <si>
    <t xml:space="preserve"> 62101 Kvalifikovaní pracovníci pro pěstění a ošetřování lesa</t>
  </si>
  <si>
    <t xml:space="preserve"> 71151 Tesaři</t>
  </si>
  <si>
    <t xml:space="preserve"> 71191 Stavební údržbáři budov a inženýrských děl</t>
  </si>
  <si>
    <t xml:space="preserve"> 71261 Stavební instalatéři</t>
  </si>
  <si>
    <t xml:space="preserve"> 71264 Instalatéři ústředního topení</t>
  </si>
  <si>
    <t xml:space="preserve"> 71266 Stavební zámečníci</t>
  </si>
  <si>
    <t xml:space="preserve"> 71311 Malíři interiérů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</si>
  <si>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</si>
  <si>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</si>
  <si>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</si>
  <si>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</si>
  <si>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</si>
  <si>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</si>
  <si>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7531 Krejčí, kožešníci a kloboučníci</t>
  </si>
  <si>
    <t xml:space="preserve"> 75311 Krejčí</t>
  </si>
  <si>
    <t xml:space="preserve"> 81822 Obsluha kotlů na vytápění, ohřívačů a výměníků (kromě obsluhy kotlů lodí a lokomotiv)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</si>
  <si>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</si>
  <si>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</si>
  <si>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</si>
  <si>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91127 Uklízeči prodejních prostor</t>
  </si>
  <si>
    <t xml:space="preserve"> 96131 Uklízeči veřejných prostranství</t>
  </si>
  <si>
    <t>Externí služby</t>
  </si>
  <si>
    <t>Popis externí služby</t>
  </si>
  <si>
    <t>Výše způsobilých výdajů</t>
  </si>
  <si>
    <t>Podrobné zdůvodnění zařazení externí služby do projektu; uvedení způsobu stanovení předpokládané ceny</t>
  </si>
  <si>
    <t>CELKEM</t>
  </si>
  <si>
    <t>ROZPOČET</t>
  </si>
  <si>
    <t xml:space="preserve">Kontrola </t>
  </si>
  <si>
    <t xml:space="preserve">Celkové způsobilé výdaje </t>
  </si>
  <si>
    <t>Název subjektu</t>
  </si>
  <si>
    <t>Velikostní kategorie - zvolte</t>
  </si>
  <si>
    <t>Celkové ZV</t>
  </si>
  <si>
    <t>Podíl jednotlivých subjektů</t>
  </si>
  <si>
    <t>Hlavním žadatelem/příjemcem projektu musí být člen konsorcia s nejvyšším podílem způsobilých výdajů na celkovém rozpočtu projektu (celkových způsobilých výdajích).</t>
  </si>
  <si>
    <t>Ve smyslu Nařízení Komise (EU) č. 651/2014 se musí jednat o účinnou spolupráci 1.) mezi podniky, z nichž alespoň jeden je malým nebo středním podnikem, nebo k této spolupráci dochází alespoň ve dvou členských státech nebo v členském státě a ve státě, který je smluvní stranou Dohody o EHP, a jednotlivý podnik nehradí více než 70 % způsobilých nákladů, nebo 2.) mezi podnikem a jednou nebo více organizacemi pro výzkum a šíření znalostí, jestliže tato organizace nese alespoň 10 % způsobilých nákladů a má právo zveřejňovat výsledky vlastního výzkumu.</t>
  </si>
  <si>
    <t>ROZPOČET - PŘEHLED</t>
  </si>
  <si>
    <t>MÍRA PODPORY</t>
  </si>
  <si>
    <t>VÝŠE DOTACE</t>
  </si>
  <si>
    <t>V případě splnění definice účinné spolupráce a všech požadovaných parametrů (tj. max. 70 % ZV na jeden subjekt, pokud se jedná o konsorcium, kde je alespoň jeden subjekt MSP, nebo min. 10 % ZV nese organizace pro výzkum a šíření znalostí) může být uplatněn bonus až 10% nebo 15% k mírám podpory jednotlivých účastníků za účinnou spolupráci.</t>
  </si>
  <si>
    <t>Malý podnik bez bonifikace</t>
  </si>
  <si>
    <t>Malý podnik s účinnou spoluprací</t>
  </si>
  <si>
    <t>Střední podnik bez bonifikace</t>
  </si>
  <si>
    <t>Střední podnik s účinnou spoluprací</t>
  </si>
  <si>
    <t>Small mid-cap bez bonifikace</t>
  </si>
  <si>
    <t>Small mid-cap s účinnou spoluprací</t>
  </si>
  <si>
    <t>Mid-cap bez bonifikace</t>
  </si>
  <si>
    <t>Mid-cap s účinnou spoluprací</t>
  </si>
  <si>
    <t>Velký podnik s účinnou spoluprací</t>
  </si>
  <si>
    <t>Výzkumná organizace</t>
  </si>
  <si>
    <t>Projektová pracovní pozice zaměstnance, která bude uvedena v pracovní smlouvě / DPP / DPČ či v jejich dodatcích vztahujících se k projektu. Je-li na projektu plánováno více stejných pozic, rozepište každou pozici zvlášť a za název této pozice pak přidejte pořadové číslo (např. Technik1; Technik2). Řídící pracovníci (dle své pozice ve firmě) mohou na projektu pracovat, nicméně musí být přiřazeni na pozici vztahující se k činnostem na projektu.</t>
  </si>
  <si>
    <t>Požadovaná hrubá mzda (míněno vyměřovací základ pro sociální pojištění včetně náhrad za nemoc placených zaměstnavatelem) přepočtená k úvazku 1,0 (ten je dán běžnou pracovní dobou u zaměstnavatele) k danému zaměstnanci bez ohledu na to, zda se jedná o HPP, DPP či DPČ. Hodnota nesmí překročit 3. kvartil dle databáze ISPV. Tato hodnota bude sloužit pro určení hospodárnosti mezd nejen při hodnocení žádosti o podporu, ale i u žádostí o platbu, ve kterých bude porovnávána s vyměřovacím základem pro sociální pojištění včetně náhrad za nemoc placených zaměstnavatelem uvedených ve mzdovém listě.</t>
  </si>
  <si>
    <t>V případě žadatele (a/či partnerů) z kategorie velkých podniků (nad 3000 zaměstnanců) je naplněna podmínka účinné spolupráce s MSP. V případě žadatele (a/či partnerů) z kategorie velkých podniků je projekt realizován velkými podniky v přímé spolupráci s malými a středními podniky s podmínkou minimální 30% účasti MSP na celkových způsobilých výdajích projektu, nebo s podmínkou 20 % MSP a 10 % výzkumné organizace.</t>
  </si>
  <si>
    <t>MZS-M8r</t>
  </si>
  <si>
    <t>ISPV2023Q4</t>
  </si>
  <si>
    <t xml:space="preserve"> 12121 Personální náměstci (ředitelé)</t>
  </si>
  <si>
    <t xml:space="preserve"> 12193 Řídící pracovníci v oblasti úklidu</t>
  </si>
  <si>
    <t xml:space="preserve"> 12194 Řídící pracovníci v oblasti racionalizace výroby a investic</t>
  </si>
  <si>
    <t xml:space="preserve"> 12199 Řídící pracovníci správy podniku, administrativních a podpůrných činností j.n. </t>
  </si>
  <si>
    <t xml:space="preserve"> 12214 Řídící pracovníci servisních služeb a reklamací</t>
  </si>
  <si>
    <t xml:space="preserve"> 12222 Řídící pracovníci v oblasti styku s veřejností </t>
  </si>
  <si>
    <t xml:space="preserve"> 12231 Náměstci (ředitelé) pro technický rozvoj, výzkum a vývoj</t>
  </si>
  <si>
    <t xml:space="preserve"> 12233 Řídící pracovníci v oblasti projektování (kromě ve stavebnictví)</t>
  </si>
  <si>
    <t xml:space="preserve"> 12239 Ostatní řídící pracovníci v oblasti výzkumu a vývoje </t>
  </si>
  <si>
    <t xml:space="preserve"> 13113 Řídící pracovníci v lesnictví a myslivosti</t>
  </si>
  <si>
    <t xml:space="preserve"> 13114 Řídící pracovníci ve vodním hospodářství (kromě úpravy a rozvodu vody)</t>
  </si>
  <si>
    <t xml:space="preserve"> 13214 Řídící pracovníci v oblasti úpravy a rozvodu vody</t>
  </si>
  <si>
    <t xml:space="preserve"> 13215 Řídící pracovníci v oblasti odpadů a sanací </t>
  </si>
  <si>
    <t xml:space="preserve"> 13222 Řídící pracovníci v těžbě </t>
  </si>
  <si>
    <t xml:space="preserve"> 13231 Výrobní a investiční náměstci (ředitelé) ve stavebnictví</t>
  </si>
  <si>
    <t xml:space="preserve"> 13235 Řídící pracovníci v oblasti projektování ve stavebnictví</t>
  </si>
  <si>
    <t xml:space="preserve"> 13244 Řídící pracovníci v oblasti poštovních a doručovatelských služeb</t>
  </si>
  <si>
    <t xml:space="preserve"> 13301 Výrobní a techničtí náměstci (ředitelé) v oblasti ICT</t>
  </si>
  <si>
    <t xml:space="preserve"> 13303 Řídící pracovníci v oblasti telekomunikačních činností</t>
  </si>
  <si>
    <t xml:space="preserve"> 13423 Hlavní sestry v oblasti zdravotnictví</t>
  </si>
  <si>
    <t xml:space="preserve"> 13425 Řídící zdravotničtí pracovníci nelékařských povolání (kr.hlavních, vrchních sester)</t>
  </si>
  <si>
    <t xml:space="preserve"> 13443 Řídící pracovníci ambulantních a terénních sociálních služeb (kr. péče o seniory)</t>
  </si>
  <si>
    <t xml:space="preserve"> 13455 Řídící pracovníci na vysokých školách</t>
  </si>
  <si>
    <t xml:space="preserve"> 13493 Řídící pracovníci vnitřní bezpečnosti a ochrany organizací a detektivních agentur</t>
  </si>
  <si>
    <t xml:space="preserve"> 14312 Řídící pracovníci v divadlech, kinech, rozhlasu a televizi</t>
  </si>
  <si>
    <t xml:space="preserve"> 14313 Řídící pracovníci v oblasti sportu</t>
  </si>
  <si>
    <t xml:space="preserve"> 14393 Řídící pracovníci v oblasti opravárenských služeb</t>
  </si>
  <si>
    <t xml:space="preserve"> 21111 Výzkumní a vývojoví vědečtí pracovníci ve fyzikálních oborech</t>
  </si>
  <si>
    <t xml:space="preserve"> 21112 Fyzici atomoví, molekulární, nukleární</t>
  </si>
  <si>
    <t xml:space="preserve"> 21131 Výzkumní a vývojoví vědečtí pracovníci v chemických oborech</t>
  </si>
  <si>
    <t xml:space="preserve"> 21133 Chemici organici</t>
  </si>
  <si>
    <t xml:space="preserve"> 21134 Fyzikální chemici, chemici analytici</t>
  </si>
  <si>
    <t xml:space="preserve"> 21141 Výzkumní a vývojoví vědečtí pracovníci v geologických a příbuzných oborech</t>
  </si>
  <si>
    <t xml:space="preserve"> 21201 Specialisté v oblasti matematiky</t>
  </si>
  <si>
    <t xml:space="preserve"> 21202 Specialisté v oblasti statistiky </t>
  </si>
  <si>
    <t xml:space="preserve"> 21203 Specialisté v oblasti pojistné matematiky</t>
  </si>
  <si>
    <t xml:space="preserve"> 21311 Biologové</t>
  </si>
  <si>
    <t xml:space="preserve"> 21313 Fyziologové, imunologové</t>
  </si>
  <si>
    <t xml:space="preserve"> 21314 Botanici</t>
  </si>
  <si>
    <t xml:space="preserve"> 21316 Biochemici, biofyzici</t>
  </si>
  <si>
    <t xml:space="preserve"> 21318 Specialisté v laboratorních metodách</t>
  </si>
  <si>
    <t xml:space="preserve"> 21319 Ostatní specialisté v oborech příbuzných biologii, botanice a zoologii </t>
  </si>
  <si>
    <t xml:space="preserve"> 21321 Specialisté v oblasti agronomie</t>
  </si>
  <si>
    <t xml:space="preserve"> 21322 Specialisté v oblasti zootechniky</t>
  </si>
  <si>
    <t xml:space="preserve"> 21325 Specialisté v oblasti lesnictví a myslivosti</t>
  </si>
  <si>
    <t xml:space="preserve"> 21326 Specialisté v oblasti vodohospodářství</t>
  </si>
  <si>
    <t xml:space="preserve"> 21411 Specialisté analytici rozborů, studií, racionalizace výroby</t>
  </si>
  <si>
    <t xml:space="preserve"> 21416 Specialisté v oblasti bezpečnostních systémů a ochrany údajů (kromě zabezpečení IT)</t>
  </si>
  <si>
    <t xml:space="preserve"> 21421 Stavební inženýři ve výzkumu a vývoji</t>
  </si>
  <si>
    <t xml:space="preserve"> 21422 Inženýři projektanti budov</t>
  </si>
  <si>
    <t xml:space="preserve"> 21425 Stavební inženýři přípravy a realizace investic</t>
  </si>
  <si>
    <t xml:space="preserve"> 21426 Stavební inženýři kontroly a řízení kvality</t>
  </si>
  <si>
    <t xml:space="preserve"> 21427 Stavební inženýři výstavby budov</t>
  </si>
  <si>
    <t xml:space="preserve"> 21428 Stavební inženýři výstavby inženýrských děl</t>
  </si>
  <si>
    <t xml:space="preserve"> 21429 Ostatní stavební inženýři </t>
  </si>
  <si>
    <t xml:space="preserve"> 21441 Strojní inženýři ve výzkumu a vývoji</t>
  </si>
  <si>
    <t xml:space="preserve"> 21443 Strojní inženýři technologové, normovači</t>
  </si>
  <si>
    <t xml:space="preserve"> 21444 Strojní inženýři přípravy a realizace investic, inženýringu</t>
  </si>
  <si>
    <t xml:space="preserve"> 21445 Strojní inženýři kontroly a řízení kvality</t>
  </si>
  <si>
    <t xml:space="preserve"> 21446 Strojní inženýři přístrojů, strojů a zařízení</t>
  </si>
  <si>
    <t xml:space="preserve"> 21449 Ostatní strojní inženýři</t>
  </si>
  <si>
    <t xml:space="preserve"> 21451 Chemičtí inženýři ve výzkumu a vývoji a specialisté v příbuzných oborech</t>
  </si>
  <si>
    <t xml:space="preserve"> 21453 Chemičtí inženýři technologové, normovači a specialisté v příbuzných oborech</t>
  </si>
  <si>
    <t xml:space="preserve"> 21454 Chemičtí inženýři přípravy, realizace investic, inženýringu,specialisté v příb. ob.</t>
  </si>
  <si>
    <t xml:space="preserve"> 21455 Chemičtí inženýři kontroly a řízení kvality, chemičtí inženýři laboranti a specialisté v příbuzných oborech</t>
  </si>
  <si>
    <t xml:space="preserve"> 21463 Důlní, hutní, slévárenští inženýři technologové, normovači </t>
  </si>
  <si>
    <t xml:space="preserve"> 21491 Inženýři ve výzkumu a vývoji v ostatních oborech</t>
  </si>
  <si>
    <t xml:space="preserve"> 21492 Inženýři projektanti, konstruktéři v ostatních oborech</t>
  </si>
  <si>
    <t xml:space="preserve"> 21493 Inženýři technologové, normovači v ostatních oborech</t>
  </si>
  <si>
    <t xml:space="preserve"> 21495 Inženýři kontroly a řízení kvality v ostatních oborech</t>
  </si>
  <si>
    <t xml:space="preserve"> 21496 Inženýři přístrojů, strojů a zařízení v ostatních oborech</t>
  </si>
  <si>
    <t xml:space="preserve"> 21497 Inženýři bezpečnosti práce a ochrany zdraví</t>
  </si>
  <si>
    <t xml:space="preserve"> 21499 Ostatní specialisté v oblasti techniky</t>
  </si>
  <si>
    <t xml:space="preserve"> 21511 Inženýři elektrotechnici a energetici ve výzkumu a vývoji</t>
  </si>
  <si>
    <t xml:space="preserve"> 21513 Inženýři elektrotechnici a energetici technologové, normovači</t>
  </si>
  <si>
    <t xml:space="preserve"> 21514 Inženýři elektrotechnici a energetici přípravy a realizace investic, inženýringu</t>
  </si>
  <si>
    <t xml:space="preserve"> 21515 Inženýři elektrotechnici a energetici kontroly a řízení kvality</t>
  </si>
  <si>
    <t xml:space="preserve"> 21516 Inženýři elektrotechnici a energetici přístrojů, strojů a zařízení</t>
  </si>
  <si>
    <t xml:space="preserve"> 21517 Inženýři energetici výroby energie</t>
  </si>
  <si>
    <t xml:space="preserve"> 21518 Inženýři energetici distribuce energie</t>
  </si>
  <si>
    <t xml:space="preserve"> 21519 Ostatní inženýři elektrotechnici a energetici</t>
  </si>
  <si>
    <t xml:space="preserve"> 21521 Inženýři elektronici ve výzkumu a vývoji</t>
  </si>
  <si>
    <t xml:space="preserve"> 21522 Inženýři elektronici projektanti, konstruktéři</t>
  </si>
  <si>
    <t xml:space="preserve"> 21523 Inženýři elektronici technologové, normovači</t>
  </si>
  <si>
    <t xml:space="preserve"> 21525 Inženýři elektronici kontroly a řízení kvality</t>
  </si>
  <si>
    <t xml:space="preserve"> 21531 Inženýři ve výzkumu a vývoji v oblasti elektronických komunikací</t>
  </si>
  <si>
    <t xml:space="preserve"> 21532 Inženýři projektanti, konstruktéři v oblasti elektronických komunikací</t>
  </si>
  <si>
    <t xml:space="preserve"> 21534 Inženýři přípravy, realizace investic, inženýringu v elektronických komunikacích</t>
  </si>
  <si>
    <t xml:space="preserve"> 21536 Inženýři přístrojů, strojů a zařízení v oblasti elektronických komunikací</t>
  </si>
  <si>
    <t xml:space="preserve"> 21539 Ostatní inženýři v oblasti elektronických komunikací (včetně radiokomunikací)</t>
  </si>
  <si>
    <t xml:space="preserve"> 21631 Průmysloví a produktoví designéři</t>
  </si>
  <si>
    <t xml:space="preserve"> 22111 Praktičtí lékaři pro dospělé</t>
  </si>
  <si>
    <t xml:space="preserve"> 22125 Lékaři v pediatrii</t>
  </si>
  <si>
    <t xml:space="preserve"> 22126 Lékaři v anesteziologických oborech</t>
  </si>
  <si>
    <t xml:space="preserve"> 22127 Lékaři v radiologických oborech</t>
  </si>
  <si>
    <t xml:space="preserve"> 22129 Ostatní lékaři specialisté </t>
  </si>
  <si>
    <t xml:space="preserve"> 22213 Sestry pro perioperační péči</t>
  </si>
  <si>
    <t xml:space="preserve"> 22215 Sestry pro péči v interních oborech</t>
  </si>
  <si>
    <t xml:space="preserve"> 22219 Ostatní všeobecné sestry se specializací</t>
  </si>
  <si>
    <t xml:space="preserve"> 22229 Ostatní porodní asistentky se specializací </t>
  </si>
  <si>
    <t xml:space="preserve"> 22621 Farmaceuti bez specializace</t>
  </si>
  <si>
    <t xml:space="preserve"> 22629 Ostatní farmaceuti se specializací</t>
  </si>
  <si>
    <t xml:space="preserve"> 22649 Ostatní fyzioterapeuti specialisté</t>
  </si>
  <si>
    <t xml:space="preserve"> 22691 Ergoterapeuti se specializací</t>
  </si>
  <si>
    <t xml:space="preserve"> 23102 Profesoři na vysokých školách</t>
  </si>
  <si>
    <t xml:space="preserve"> 23105 Asistenti na vysokých školách</t>
  </si>
  <si>
    <t xml:space="preserve"> 23106 Lektoři na vysokých školách</t>
  </si>
  <si>
    <t xml:space="preserve"> 23204 Lektoři dalšího vzdělávání </t>
  </si>
  <si>
    <t xml:space="preserve"> 24112 Účetní auditoři</t>
  </si>
  <si>
    <t xml:space="preserve"> 24113 Specialisté kalkulací, cen a nákladů</t>
  </si>
  <si>
    <t xml:space="preserve"> 24114 Metodici účetnictví</t>
  </si>
  <si>
    <t xml:space="preserve"> 24115 Rozpočtáři specialisté</t>
  </si>
  <si>
    <t xml:space="preserve"> 24116 Daňoví specialisté a daňoví poradci</t>
  </si>
  <si>
    <t xml:space="preserve"> 24119 Ostatní specialisté v oblasti účetnictví</t>
  </si>
  <si>
    <t xml:space="preserve"> 24122 Investiční poradci specialisté</t>
  </si>
  <si>
    <t xml:space="preserve"> 24124 Bankovní makléři</t>
  </si>
  <si>
    <t xml:space="preserve"> 24125 Pojišťovací poradci specialisté</t>
  </si>
  <si>
    <t xml:space="preserve"> 24129 Ostatní specialisté v oblasti finančního a investičního poradenství</t>
  </si>
  <si>
    <t xml:space="preserve"> 24131 Metodici a analytici finančního trhu</t>
  </si>
  <si>
    <t xml:space="preserve"> 24132 Specialisté vzniku pojištění a zajištění</t>
  </si>
  <si>
    <t xml:space="preserve"> 24133 Specialisté likvidace pojistných událostí</t>
  </si>
  <si>
    <t xml:space="preserve"> 24134 Specialisté tvorby bankovních produktů</t>
  </si>
  <si>
    <t xml:space="preserve"> 24135 Specialisté řízení úvěrů</t>
  </si>
  <si>
    <t xml:space="preserve"> 24136 Finanční analytici</t>
  </si>
  <si>
    <t xml:space="preserve"> 24139 Ostatní specialisté v peněžnictví a pojišťovnictví</t>
  </si>
  <si>
    <t xml:space="preserve"> 24221 Specialisté v oblasti řízení rizik</t>
  </si>
  <si>
    <t xml:space="preserve"> 24223 Specialisté v oblasti strategie </t>
  </si>
  <si>
    <t xml:space="preserve"> 24225 Specialisté v oblasti hospodaření s majetkem organizací</t>
  </si>
  <si>
    <t xml:space="preserve"> 24312 Specialisté v oblasti propagace a reklamy</t>
  </si>
  <si>
    <t xml:space="preserve"> 24313 Specialisté průzkumu trhu</t>
  </si>
  <si>
    <t xml:space="preserve"> 24332 Specialisté v oblasti prodeje a nákupu energií, přírodních surovin a stavebnin </t>
  </si>
  <si>
    <t xml:space="preserve"> 24334 Specialisté v oblasti prodeje a nákupu potravinářských a chemických produktů</t>
  </si>
  <si>
    <t xml:space="preserve"> 24335 Specialisté v oblasti prodeje a nákupu gumáren., plastik., sklář., keram. produktů</t>
  </si>
  <si>
    <t xml:space="preserve"> 24339 Specialisté v oblasti prodeje a nákupu ostatních produktů (kromě ICT)</t>
  </si>
  <si>
    <t xml:space="preserve"> 26113 Advokátní koncipienti</t>
  </si>
  <si>
    <t xml:space="preserve"> 26211 Specialisté archiváři </t>
  </si>
  <si>
    <t xml:space="preserve"> 26311 Specialisté v oblasti národohospodářství</t>
  </si>
  <si>
    <t xml:space="preserve"> 26323 Archeologové</t>
  </si>
  <si>
    <t xml:space="preserve"> 26345 Osobní, rodinní a sociální psychologové</t>
  </si>
  <si>
    <t xml:space="preserve"> 26353 Sociální pracovníci specialisté v oblasti péče o zdravotně postižené</t>
  </si>
  <si>
    <t xml:space="preserve"> 26354 Sociální pracovníci specialisté péče o seniory (kromě zdravotně postižených)</t>
  </si>
  <si>
    <t xml:space="preserve"> 26355 Sociální pracovníci specialisté péče o děti a mládež (kromě zdravotně postižených)</t>
  </si>
  <si>
    <t xml:space="preserve"> 26356 Sociální pracovníci specialisté v azylových domech, nápravných aj. zařízeních</t>
  </si>
  <si>
    <t xml:space="preserve"> 26421 Šéfredaktoři a editoři</t>
  </si>
  <si>
    <t xml:space="preserve"> 26422 Redaktoři (kromě technických)</t>
  </si>
  <si>
    <t xml:space="preserve"> 26423 Techničtí redaktoři</t>
  </si>
  <si>
    <t xml:space="preserve"> 26431 Překladatelé a tlumočníci</t>
  </si>
  <si>
    <t xml:space="preserve"> 26513 Umělečtí grafici</t>
  </si>
  <si>
    <t xml:space="preserve"> 26525 Instrumentalisté</t>
  </si>
  <si>
    <t xml:space="preserve"> 26542 Dramaturgové</t>
  </si>
  <si>
    <t xml:space="preserve"> 26543 Produkční</t>
  </si>
  <si>
    <t xml:space="preserve"> 26549 Ostatní specialisté v rozhlasu, televizi, filmu a divadle</t>
  </si>
  <si>
    <t xml:space="preserve"> 31111 Technici v oblasti chemie (kromě chemického inženýrství)</t>
  </si>
  <si>
    <t xml:space="preserve"> 31112 Technici v oblasti fyziky </t>
  </si>
  <si>
    <t xml:space="preserve"> 31117 Technici v oblasti metrologie </t>
  </si>
  <si>
    <t xml:space="preserve"> 31123 Stavební technici technologové, normovači</t>
  </si>
  <si>
    <t xml:space="preserve"> 31125 Stavební technici kontroly kvality, laboranti</t>
  </si>
  <si>
    <t xml:space="preserve"> 31127 Dispečeři stavební výroby</t>
  </si>
  <si>
    <t xml:space="preserve"> 31129 Ostatní stavební technici</t>
  </si>
  <si>
    <t xml:space="preserve"> 31131 Elektrotechnici a technici energetici ve výzkumu a vývoji</t>
  </si>
  <si>
    <t xml:space="preserve"> 31133 Elektrotechnici a technici energetici technologové, normovači</t>
  </si>
  <si>
    <t xml:space="preserve"> 31134 Elektrotechnici a technici energetici přípravy a realizace investic, inženýringu</t>
  </si>
  <si>
    <t xml:space="preserve"> 31135 Elektrotechnici a technici energetici kontroly kvality, laboranti</t>
  </si>
  <si>
    <t xml:space="preserve"> 31137 Technici dispečeři v elektrotechnice a energetice</t>
  </si>
  <si>
    <t xml:space="preserve"> 31138 Revizní technici v elektrotechnice a energetice</t>
  </si>
  <si>
    <t xml:space="preserve"> 31139 Ostatní elektrotechnici a technici energetici</t>
  </si>
  <si>
    <t xml:space="preserve"> 31141 Technici elektronici ve výzkumu a vývoji</t>
  </si>
  <si>
    <t xml:space="preserve"> 31142 Technici elektronici projektanti, konstruktéři</t>
  </si>
  <si>
    <t xml:space="preserve"> 31143 Technici elektronici technologové, normovači</t>
  </si>
  <si>
    <t xml:space="preserve"> 31144 Technici elektronici přípravy a realizace investic, inženýringu</t>
  </si>
  <si>
    <t xml:space="preserve"> 31145 Technici elektronici kontroly kvality, laboranti</t>
  </si>
  <si>
    <t xml:space="preserve"> 31149 Ostatní technici elektronici</t>
  </si>
  <si>
    <t xml:space="preserve"> 31151 Strojírenští technici ve výzkumu a vývoji</t>
  </si>
  <si>
    <t xml:space="preserve"> 31154 Strojírenští technici přípravy a realizace investic, inženýringu</t>
  </si>
  <si>
    <t xml:space="preserve"> 31157 Technici dispečeři strojírenské výroby</t>
  </si>
  <si>
    <t xml:space="preserve"> 31158 Revizní technici ve strojírenství, technici STK</t>
  </si>
  <si>
    <t xml:space="preserve"> 31159 Ostatní strojírenští technici</t>
  </si>
  <si>
    <t xml:space="preserve"> 31161 Chemičtí technici pro technický rozvoj, výzkum a vývoj a pracovníci v příb. oborech</t>
  </si>
  <si>
    <t xml:space="preserve"> 31162 Chemičtí technici projektanti, konstruktéři a pracovníci v příbuzných oborech</t>
  </si>
  <si>
    <t xml:space="preserve"> 31164 Chemičtí technici přípravy,realizace investic,inženýringu,pracovníci v příb.oborech</t>
  </si>
  <si>
    <t xml:space="preserve"> 31166 Chemičtí technici přístrojů, strojů a zařízení a pracovníci v příbuzných oborech</t>
  </si>
  <si>
    <t xml:space="preserve"> 31167 Technici dispečeři chemické výroby a pracovníci v příbuzných oborech</t>
  </si>
  <si>
    <t xml:space="preserve"> 31169 Ostatní technici v chemickém inženýrství a příbuzných oborech</t>
  </si>
  <si>
    <t xml:space="preserve"> 31173 Důlní, hutní, slévárenští technici technologové, normovači </t>
  </si>
  <si>
    <t xml:space="preserve"> 31175 Důlní, hutní, slévárenští technici kontroly kvality, laboranti </t>
  </si>
  <si>
    <t xml:space="preserve"> 31176 Důlní, hutní, slévárenští technici přístrojů, strojů a zařízení </t>
  </si>
  <si>
    <t xml:space="preserve"> 31177 Důlní, hutní, slévárenští technici dispečeři </t>
  </si>
  <si>
    <t xml:space="preserve"> 31178 Důlní a hutní revizní technici, báňští inspektoři</t>
  </si>
  <si>
    <t xml:space="preserve"> 31179 Ostatní důlní, hutní, slévárenští technici </t>
  </si>
  <si>
    <t xml:space="preserve"> 31191 Technici ve výzkumu a vývoji v ostatních průmyslových oborech</t>
  </si>
  <si>
    <t xml:space="preserve"> 31193 Technici technologové, normovači v ostatních průmyslových oborech</t>
  </si>
  <si>
    <t xml:space="preserve"> 31194 Technici přípravy a realizace investic, inženýringu v ostatních průmyslových oborech</t>
  </si>
  <si>
    <t xml:space="preserve"> 31195 Technici kontroly kvality, laboranti v ostatních průmyslových oborech</t>
  </si>
  <si>
    <t xml:space="preserve"> 31196 Technici přístrojů, strojů a zařízení v ostatních průmyslových oborech</t>
  </si>
  <si>
    <t xml:space="preserve"> 31197 Technici dispečeři v ostatních průmyslových oborech</t>
  </si>
  <si>
    <t xml:space="preserve"> 31199 Technici v ostatních průmyslových oborech jinde neuvedení</t>
  </si>
  <si>
    <t xml:space="preserve"> 31211 Mistři a příbuzní pracovníci v oblasti těžby</t>
  </si>
  <si>
    <t xml:space="preserve"> 31212 Mistři a příbuzní pracovníci v oblasti hutní výroby</t>
  </si>
  <si>
    <t xml:space="preserve"> 31213 Mistři a příbuzní pracovníci v oblasti slévárenství</t>
  </si>
  <si>
    <t xml:space="preserve"> 31222 Mistři a příbuzní pracovníci v elektronice</t>
  </si>
  <si>
    <t xml:space="preserve"> 31225 Mistři a příbuzní pracovníci v dřevařství, papírenství a polygrafii</t>
  </si>
  <si>
    <t xml:space="preserve"> 31226 Mistři a příbuzní pracovníci v textilní a kožedělné výrobě a v obuvnictví</t>
  </si>
  <si>
    <t xml:space="preserve"> 31227 Mistři a příbuzní pracovníci ve sklářství, výrobě keramiky a bižuterie</t>
  </si>
  <si>
    <t xml:space="preserve"> 31229 Mistři a příbuzní pracovníci v ostatní výrobě</t>
  </si>
  <si>
    <t xml:space="preserve"> 31311 Operátoři velínů na výrobu a rozvod elektrické energie </t>
  </si>
  <si>
    <t xml:space="preserve"> 31391 Operátoři velínů v betonárnách</t>
  </si>
  <si>
    <t xml:space="preserve"> 31399 Operátoři velínů výroby papíru, celulózy a jiných velínů</t>
  </si>
  <si>
    <t xml:space="preserve"> 31411 Technici v oboru biologie</t>
  </si>
  <si>
    <t xml:space="preserve"> 31415 Laboranti v biologických a příbuzných oborech</t>
  </si>
  <si>
    <t xml:space="preserve"> 31421 Technici agronomové</t>
  </si>
  <si>
    <t xml:space="preserve"> 31422 Zootechnici</t>
  </si>
  <si>
    <t xml:space="preserve"> 31425 Technici v oblasti vodohospodářství (kromě úpravy a rozvodu vody) </t>
  </si>
  <si>
    <t xml:space="preserve"> 31531 Piloti</t>
  </si>
  <si>
    <t xml:space="preserve"> 31533 Letečtí instruktoři</t>
  </si>
  <si>
    <t xml:space="preserve"> 31534 Palubní technici letadel</t>
  </si>
  <si>
    <t xml:space="preserve"> 32122 Laboratorní asistenti</t>
  </si>
  <si>
    <t xml:space="preserve"> 32142 Zubní technici</t>
  </si>
  <si>
    <t xml:space="preserve"> 32213 Dětské sestry bez specializace</t>
  </si>
  <si>
    <t xml:space="preserve"> 32553 Odborní maséři ve zdravotnictví</t>
  </si>
  <si>
    <t xml:space="preserve"> 32591 Ergoterapeuti bez specializace</t>
  </si>
  <si>
    <t xml:space="preserve"> 33122 Přepážkoví konzultanti v peněžnictví</t>
  </si>
  <si>
    <t xml:space="preserve"> 33129 Ostatní odborní pracovníci v oblasti peněžnictví</t>
  </si>
  <si>
    <t xml:space="preserve"> 33134 Odborní plánovači a odborní účetní materiáloví</t>
  </si>
  <si>
    <t xml:space="preserve"> 33135 Odborní fakturanti </t>
  </si>
  <si>
    <t xml:space="preserve"> 33136 Odborní pracovníci financování a úvěrování</t>
  </si>
  <si>
    <t xml:space="preserve"> 33139 Ostatní odborní pracovníci v oblasti účetnictví a ekonomiky</t>
  </si>
  <si>
    <t xml:space="preserve"> 33142 Odborní pracovníci v oblasti statistiky</t>
  </si>
  <si>
    <t xml:space="preserve"> 33151 Odhadci a zbožíznalci </t>
  </si>
  <si>
    <t xml:space="preserve"> 33152 Likvidátoři</t>
  </si>
  <si>
    <t xml:space="preserve"> 33212 Přepážkoví konzultanti v pojišťovnách</t>
  </si>
  <si>
    <t xml:space="preserve"> 33219 Ostatní odborní pracovníci v oblasti pojišťovnictví</t>
  </si>
  <si>
    <t xml:space="preserve"> 33312 Agenti dopravy a přepravy</t>
  </si>
  <si>
    <t xml:space="preserve"> 33331 Odborní zprostředkovatelé práce</t>
  </si>
  <si>
    <t xml:space="preserve"> 33397 Reklamační referenti</t>
  </si>
  <si>
    <t xml:space="preserve"> 33411 Vedoucí všeobecných administrativních pracovníků</t>
  </si>
  <si>
    <t xml:space="preserve"> 33413 Vedoucí pracovníků pro zadávání dat a zpracování textů</t>
  </si>
  <si>
    <t xml:space="preserve"> 33414 Vedoucí pokladníků a přepážkových pracovníků</t>
  </si>
  <si>
    <t xml:space="preserve"> 33415 Vedoucí pracovníků informačních služeb</t>
  </si>
  <si>
    <t xml:space="preserve"> 33434 Odborní pracovníci bezpečnostních systémů a ochrany údajů</t>
  </si>
  <si>
    <t xml:space="preserve"> 33435 Odborní pracovníci v oblasti kvality a certifikace systému řízení (ISO)</t>
  </si>
  <si>
    <t xml:space="preserve"> 33439 Ostatní odborní pracovníci v administrativě a správě organizace</t>
  </si>
  <si>
    <t xml:space="preserve"> 34113 Odborní bezpečnostní pracovníci bezpečnostních a detektivních agentur</t>
  </si>
  <si>
    <t xml:space="preserve"> 34122 Sociální pracovníci v oblasti zdravotnictví (kromě péče o zdravotně postižené)</t>
  </si>
  <si>
    <t xml:space="preserve"> 34123 Sociální pracovníci v oblasti péče o zdravotně postižené</t>
  </si>
  <si>
    <t xml:space="preserve"> 34125 Sociální pracovníci v oblasti péče o děti a mládež (kromě péče o zdravotně postižené)</t>
  </si>
  <si>
    <t xml:space="preserve"> 34126 Sociální pracovníci v azylových domech a jiných zařízeních</t>
  </si>
  <si>
    <t xml:space="preserve"> 34127 Sociální pracovníci poradenství (včetně pedagogicko-psychologických poraden)</t>
  </si>
  <si>
    <t xml:space="preserve"> 34321 Aranžéři</t>
  </si>
  <si>
    <t xml:space="preserve"> 34341 Šéfkuchaři v jídelnách, menzách</t>
  </si>
  <si>
    <t xml:space="preserve"> 34342 Šéfkuchaři v hotelových restauracích</t>
  </si>
  <si>
    <t xml:space="preserve"> 34343 Šéfkuchaři v pohostinství</t>
  </si>
  <si>
    <t xml:space="preserve"> 35211 Zvukaři a osvětlovači</t>
  </si>
  <si>
    <t xml:space="preserve"> 35212 Technici videozáznamů</t>
  </si>
  <si>
    <t xml:space="preserve"> 35219 Ostatní technici v oblasti vysílání a audiovizuálních záznamů</t>
  </si>
  <si>
    <t xml:space="preserve"> 35224 Technici přípravy, realizace investic, inženýringu telekomunikací a radiokomunikací</t>
  </si>
  <si>
    <t xml:space="preserve"> 35226 Technici přístrojů, strojů a zařízení v oblasti telekomunikací a radiokomunikací</t>
  </si>
  <si>
    <t xml:space="preserve"> 35227 Technici dispečeři v oblasti telekomunikací a radiokomunikací</t>
  </si>
  <si>
    <t xml:space="preserve"> 41321 Operátoři počítačů pro vkládání dat</t>
  </si>
  <si>
    <t xml:space="preserve"> 41322 Operátoři počítačů pro kontrolu dat</t>
  </si>
  <si>
    <t xml:space="preserve"> 41323 Operátoři počítačů pro třídění a evidenci dat</t>
  </si>
  <si>
    <t xml:space="preserve"> 42111 Pokladníci ve finančních institucích </t>
  </si>
  <si>
    <t xml:space="preserve"> 42114 Směnárníci</t>
  </si>
  <si>
    <t xml:space="preserve"> 43114 Pracovníci kalkulací, cen a nákladů</t>
  </si>
  <si>
    <t xml:space="preserve"> 43119 Ostatní úředníci v oblasti účetnictví</t>
  </si>
  <si>
    <t xml:space="preserve"> 43123 Úředníci v oblasti daní</t>
  </si>
  <si>
    <t xml:space="preserve"> 43237 Komandující</t>
  </si>
  <si>
    <t xml:space="preserve"> 43239 Ostatní pracovníci v dopravě a přepravě</t>
  </si>
  <si>
    <t xml:space="preserve"> 51111 Stevardi a letušky v letadlech</t>
  </si>
  <si>
    <t xml:space="preserve"> 51112 Obslužní pracovníci v dopravě (kromě stevardů a letušek v letadlech)</t>
  </si>
  <si>
    <t xml:space="preserve"> 51123 Revizoři v osobní dopravě</t>
  </si>
  <si>
    <t xml:space="preserve"> 51423 Maséři (kromě odborných masérů ve zdravotnictví)</t>
  </si>
  <si>
    <t xml:space="preserve"> 51513 Vedoucí provozu sportovních zařízení </t>
  </si>
  <si>
    <t xml:space="preserve"> 51519 Provozní pracovníci v ostatních zařízeních</t>
  </si>
  <si>
    <t xml:space="preserve"> 51642 Chovatelé a ošetřovatelé laboratorních zvířat</t>
  </si>
  <si>
    <t xml:space="preserve"> 52239 Prodavači ostatního zboží v prodejnách</t>
  </si>
  <si>
    <t xml:space="preserve"> 52301 Hlavní pokladníci v organizacích, prodejnách a různých zařízeních</t>
  </si>
  <si>
    <t xml:space="preserve"> 52304 Pokladníci a prodavači vstupenek v kulturních zařízeních</t>
  </si>
  <si>
    <t xml:space="preserve"> 52305 Pokladníci a prodavači jízdenek v osobní dopravě</t>
  </si>
  <si>
    <t xml:space="preserve"> 52491 Pracovníci v půjčovnách</t>
  </si>
  <si>
    <t xml:space="preserve"> 53112 Pracovníci péče o děti v domácnostech</t>
  </si>
  <si>
    <t xml:space="preserve"> 53113 Pracovníci péče o děti v oblasti předškolní výchovy v mimoškolských zařízeních</t>
  </si>
  <si>
    <t xml:space="preserve"> 53219 Ostatní pracovníci v sociálních službách v oblasti pobytové péče</t>
  </si>
  <si>
    <t xml:space="preserve"> 53221 Ošetřovatelé v oblasti ambulantních a terénních služeb a domácí péče </t>
  </si>
  <si>
    <t xml:space="preserve"> 53229 Ostatní pracovníci sociálních služeb v obl. ambulantních, terénních služeb a domácí péče</t>
  </si>
  <si>
    <t xml:space="preserve"> 53294 Zubní instrumentáři</t>
  </si>
  <si>
    <t xml:space="preserve"> 54144 Operátoři bezpečnostních služeb</t>
  </si>
  <si>
    <t xml:space="preserve"> 54191 Plavčíci, strážci pláží</t>
  </si>
  <si>
    <t xml:space="preserve"> 61133 Zahradníci floristé a květináři</t>
  </si>
  <si>
    <t xml:space="preserve"> 71122 Kamnáři, zedníci ohnivzdorného zdiva</t>
  </si>
  <si>
    <t xml:space="preserve"> 71152 Stavební truhláři</t>
  </si>
  <si>
    <t xml:space="preserve"> 71262 Instalatéři plynovodů</t>
  </si>
  <si>
    <t xml:space="preserve"> 71265 Potrubáři</t>
  </si>
  <si>
    <t xml:space="preserve"> 72112 Formíři a jádraři ve slévárnách</t>
  </si>
  <si>
    <t xml:space="preserve"> 72122 Řezači plamenem</t>
  </si>
  <si>
    <t xml:space="preserve"> 72123 Páječi</t>
  </si>
  <si>
    <t xml:space="preserve"> 72233 Seřizovači a obsluha konvenčních strojů na broušení</t>
  </si>
  <si>
    <t xml:space="preserve"> 72234 Seřizovači a obsluha konvenčních strojů na vrtání</t>
  </si>
  <si>
    <t xml:space="preserve"> 72236 Seřizovači a obsluha konvenčních strojů na řezání</t>
  </si>
  <si>
    <t xml:space="preserve"> 72239 Seřizovači a obsluha ostatních obráběcích strojů (kromě dřevoobráběcích)</t>
  </si>
  <si>
    <t xml:space="preserve"> 72241 Brusiči nástrojů a kovů</t>
  </si>
  <si>
    <t xml:space="preserve"> 72242 Leštiči nástrojů a kovů</t>
  </si>
  <si>
    <t xml:space="preserve"> 72313 Mechanici a opraváři autobusů a trolejbusů</t>
  </si>
  <si>
    <t xml:space="preserve"> 72333 Mechanici a opraváři obráběcích strojů</t>
  </si>
  <si>
    <t xml:space="preserve"> 72336 Mechanici a opraváři těžebních, stavebních a zemních strojů a zařízení</t>
  </si>
  <si>
    <t xml:space="preserve"> 72339 Mechanici a opraváři ostatních strojů a zařízení (kromě přesných strojů)</t>
  </si>
  <si>
    <t xml:space="preserve"> 73142 Keramici (kromě uměleckých)</t>
  </si>
  <si>
    <t xml:space="preserve"> 73149 Ostatní řemeslní pracovníci v keramice</t>
  </si>
  <si>
    <t xml:space="preserve"> 75111 Řezníci a uzenáři</t>
  </si>
  <si>
    <t xml:space="preserve"> 75119 Ostatní zpracovatelé masa, ryb a příbuzní pracovníci </t>
  </si>
  <si>
    <t xml:space="preserve"> 75152 Kontroloři kvality potravin a nápojů, laboranti</t>
  </si>
  <si>
    <t xml:space="preserve"> 75153 Sládci a sladovníci</t>
  </si>
  <si>
    <t xml:space="preserve"> 75231 Seřizovači, obsluha konvenčních dřevoobráběcích strojů na výrobu dřevěných výrobků</t>
  </si>
  <si>
    <t xml:space="preserve"> 75232 Seřizovači, obsluha číslicově řízených dřevoobráběcích strojů na výrobu dřev.výrobků </t>
  </si>
  <si>
    <t xml:space="preserve"> 75323 Střihači textilu, kůží a podobných materiálů </t>
  </si>
  <si>
    <t xml:space="preserve"> 75491 Báňští záchranáři a mechanici báňské záchranné služby</t>
  </si>
  <si>
    <t xml:space="preserve"> 75492 Modeláři a formíři (kromě modelářů a formířů ve slévárenství)</t>
  </si>
  <si>
    <t xml:space="preserve"> 81115 Horníci povrchové těžby strojní</t>
  </si>
  <si>
    <t xml:space="preserve"> 81116 Obsluha razicích strojů, štítů, strojníci tuneláři</t>
  </si>
  <si>
    <t xml:space="preserve"> 81117 Obsluha důlních vrtacích strojů a rypadel</t>
  </si>
  <si>
    <t xml:space="preserve"> 81118 Strojníci báňských zařízení</t>
  </si>
  <si>
    <t xml:space="preserve"> 81121 Obsluha zařízení na úpravu rudných surovin</t>
  </si>
  <si>
    <t xml:space="preserve"> 81122 Obsluha zařízení na úpravu nerudných surovin</t>
  </si>
  <si>
    <t xml:space="preserve"> 81141 Obsluha strojů na výrobu stavebních hmot</t>
  </si>
  <si>
    <t xml:space="preserve"> 81212 Obsluha zařízení ve slévárenství (taviči, slévači)</t>
  </si>
  <si>
    <t xml:space="preserve"> 81213 Obsluha zařízení na tepelné zpracování kovů</t>
  </si>
  <si>
    <t xml:space="preserve"> 81214 Obsluha zařízení na tažení a protlačování kovů</t>
  </si>
  <si>
    <t xml:space="preserve"> 81216 Obsluha kovacích lisů a bucharů</t>
  </si>
  <si>
    <t xml:space="preserve"> 81219 Obsluha ostatních zařízení na zpracování kovů</t>
  </si>
  <si>
    <t xml:space="preserve"> 81221 Obsluha lakovacích zařízení na povrchovou úpravu kovů a jiných materiálů</t>
  </si>
  <si>
    <t xml:space="preserve"> 81312 Obsluha strojů a zařízení pro zpracování ropy a zemního plynu</t>
  </si>
  <si>
    <t xml:space="preserve"> 81313 Obsluha strojů a zařízení pro farmaceutickou výrobu</t>
  </si>
  <si>
    <t xml:space="preserve"> 81315 Obsluha strojů a zařízení na zprac.nebezpečného materiálu</t>
  </si>
  <si>
    <t xml:space="preserve"> 81316 Obsluha strojů a zařízení na výrobu koksu</t>
  </si>
  <si>
    <t xml:space="preserve"> 81317 Obsluha strojů a zařízení na výrobu střeliva a výbušnin</t>
  </si>
  <si>
    <t xml:space="preserve"> 81319 Obsluha ostatních strojů a zařízení pro chemickou výrobu</t>
  </si>
  <si>
    <t xml:space="preserve"> 81521 Obsluha tkacích strojů</t>
  </si>
  <si>
    <t xml:space="preserve"> 81599 Obsluha ost. strojů na výrobu,úpravu textilních,kožených,kožešinových výrobků  j.n.</t>
  </si>
  <si>
    <t xml:space="preserve"> 81601 Obsluha strojů na zpracování a konzervování masa a ryb</t>
  </si>
  <si>
    <t xml:space="preserve"> 81605 Obsluha strojů na výrobu nápojů</t>
  </si>
  <si>
    <t xml:space="preserve"> 81609 Obsluha ostat. strojů a zařízení na výrobu,zprac.,uchování potravin a příb. výrobků</t>
  </si>
  <si>
    <t xml:space="preserve"> 81812 Obsluha strojů a zařízení na výrobu keramiky a porcelánu (kromě cihel a dlaždic)</t>
  </si>
  <si>
    <t xml:space="preserve"> 81813 Obsluha strojů a zařízení na výrobu cihel, dlaždic a jiných kameninových výrobků</t>
  </si>
  <si>
    <t xml:space="preserve"> 81814 Obsluha strojů a zařízení na betonové výrobky</t>
  </si>
  <si>
    <t xml:space="preserve"> 81821 Obsluha parních turbín</t>
  </si>
  <si>
    <t xml:space="preserve"> 81825 Obsluha zařízení spaloven</t>
  </si>
  <si>
    <t xml:space="preserve"> 81893 Obsluha zařízení na úpravu kovového odpadu</t>
  </si>
  <si>
    <t xml:space="preserve"> 81895 Obsluha zařízení na výrobu kabelů a lan</t>
  </si>
  <si>
    <t xml:space="preserve"> 81896 Obsluha zařízení na výrobu a rozvod energií</t>
  </si>
  <si>
    <t xml:space="preserve"> 82193 Montážní dělníci výrobků ze dřeva a příbuzných materiálů</t>
  </si>
  <si>
    <t xml:space="preserve"> 82195 Montážní dělníci výrobků z textilu a kůže</t>
  </si>
  <si>
    <t xml:space="preserve"> 83111 Strojvedoucí důlní kolejové dopravy</t>
  </si>
  <si>
    <t xml:space="preserve"> 83114 Řidiči kolejových motorových vozíků a drezín</t>
  </si>
  <si>
    <t xml:space="preserve"> 83121 Vlakvedoucí v nákladní dopravě</t>
  </si>
  <si>
    <t xml:space="preserve"> 83122 Vedoucí posunu, posunovači, brzdaři</t>
  </si>
  <si>
    <t xml:space="preserve"> 83123 Signalisti</t>
  </si>
  <si>
    <t xml:space="preserve"> 83124 Výhybkáři, výhybkáři - točnáři</t>
  </si>
  <si>
    <t xml:space="preserve"> 83125 Tranzitéři (dělníci)</t>
  </si>
  <si>
    <t xml:space="preserve"> 83127 Staniční dozorci (dělníci)</t>
  </si>
  <si>
    <t xml:space="preserve"> 83128 Hradlaři - hláskaři</t>
  </si>
  <si>
    <t xml:space="preserve"> 83313 Řidiči trolejbusů</t>
  </si>
  <si>
    <t xml:space="preserve"> 83314 Řidiči tramvají</t>
  </si>
  <si>
    <t xml:space="preserve"> 83329 Řidiči ostatních speciálních vozidel</t>
  </si>
  <si>
    <t xml:space="preserve"> 83431 Obsluha jeřábů</t>
  </si>
  <si>
    <t xml:space="preserve"> 83432 Obsluha zdvihacích a skladovacích zařízení</t>
  </si>
  <si>
    <t xml:space="preserve"> 83442 Řidiči paletovacích vozíků</t>
  </si>
  <si>
    <t xml:space="preserve"> 91125 Uklízeči veřejných dopravních prostředků</t>
  </si>
  <si>
    <t xml:space="preserve"> 91129 Uklízeči a pomocníci kulturních, sportovních a podobných zařízení</t>
  </si>
  <si>
    <t xml:space="preserve"> 93112 Pomocní pracovníci při povrchové těžbě</t>
  </si>
  <si>
    <t xml:space="preserve"> 93113 Pomocní pracovníci při úpravě nerostných surovin</t>
  </si>
  <si>
    <t xml:space="preserve"> 93114 Pomocní pracovníci na povrchu hornických provozů</t>
  </si>
  <si>
    <t xml:space="preserve"> 93122 Dělníci výkopových prací</t>
  </si>
  <si>
    <t xml:space="preserve"> 94112 Pracovníci přípravy jídel v zařízeních rychlého občerstvení a ve výdejnách jídla</t>
  </si>
  <si>
    <t xml:space="preserve"> 96132 Čističi kanalizací</t>
  </si>
  <si>
    <t xml:space="preserve"> 96139 Ostatní pracovníci v oblasti odpadu a čištění</t>
  </si>
  <si>
    <t>PLS-M8r</t>
  </si>
  <si>
    <t xml:space="preserve"> 11124 Nejvyšší státní úředníci obrany a bezpečnosti státu a požární ochrany</t>
  </si>
  <si>
    <t xml:space="preserve"> 11127 Vedoucí kanceláře, sekretariátu ústředních orgánů</t>
  </si>
  <si>
    <t>1114 Nejvyšší představitelé politických, zájmových a příbuzných organizací</t>
  </si>
  <si>
    <t xml:space="preserve">1222 Řídící pracovníci v oblasti reklamy a styku s veřejností </t>
  </si>
  <si>
    <t xml:space="preserve"> 13234 Řídící pracovníci v zeměměřictví a kartografii</t>
  </si>
  <si>
    <t xml:space="preserve"> 13421 Náměstci pro zdravotní péči</t>
  </si>
  <si>
    <t xml:space="preserve"> 13431 Náměstci v oblasti péče o seniory</t>
  </si>
  <si>
    <t xml:space="preserve"> 13434 Vrchní sestry v oblasti péče o seniory</t>
  </si>
  <si>
    <t xml:space="preserve"> 13454 Řídící pracovníci na vyšších odborných školách</t>
  </si>
  <si>
    <t xml:space="preserve"> 14395 Řídící pracovníci v oblasti veterinárních činností</t>
  </si>
  <si>
    <t xml:space="preserve"> 21113 Radiologičtí fyzici</t>
  </si>
  <si>
    <t>2112 Meteorologové</t>
  </si>
  <si>
    <t xml:space="preserve"> 21144 Hydrologové</t>
  </si>
  <si>
    <t xml:space="preserve"> 21312 Genetici</t>
  </si>
  <si>
    <t xml:space="preserve"> 21315 Zoologové</t>
  </si>
  <si>
    <t xml:space="preserve"> 21317 Farmakologové, toxikologové</t>
  </si>
  <si>
    <t xml:space="preserve"> 21324 Specialisté v oblasti rybářství</t>
  </si>
  <si>
    <t xml:space="preserve"> 21415 Specialisté v oblasti krizového řízení</t>
  </si>
  <si>
    <t xml:space="preserve"> 21494 Inženýři přípravy a realizace investic, inženýringu v ostatních oborech</t>
  </si>
  <si>
    <t xml:space="preserve"> 21498 Biomedicínští inženýři</t>
  </si>
  <si>
    <t>2161 Stavební architekti</t>
  </si>
  <si>
    <t>2162 Zahradní a krajinní architekti</t>
  </si>
  <si>
    <t>2165 Kartografové a zeměměřiči</t>
  </si>
  <si>
    <t xml:space="preserve"> 22113 Lékaři bez atestace (v oborech praktického lékařství)</t>
  </si>
  <si>
    <t xml:space="preserve"> 22123 Lékaři v gynekologii a porodnictví</t>
  </si>
  <si>
    <t xml:space="preserve"> 22124 Lékaři v psychiatrických oborech</t>
  </si>
  <si>
    <t xml:space="preserve"> 22216 Sestry pro péči v chirurgických oborech</t>
  </si>
  <si>
    <t xml:space="preserve"> 22217 Sestry pro péči v psychiatrických oborech</t>
  </si>
  <si>
    <t xml:space="preserve"> 22221 Staniční sestry v oblasti porodní asistence</t>
  </si>
  <si>
    <t xml:space="preserve"> 22222 Porodní asistentky pro intenzivní péči</t>
  </si>
  <si>
    <t xml:space="preserve"> 22223 Porodní asistentky pro perioperační péči</t>
  </si>
  <si>
    <t xml:space="preserve">2250 Veterinární lékaři </t>
  </si>
  <si>
    <t xml:space="preserve"> 22611 Zubní lékaři bez specializace</t>
  </si>
  <si>
    <t xml:space="preserve"> 22623 Farmaceuti se specializací pro nemocniční lékárenství</t>
  </si>
  <si>
    <t xml:space="preserve"> 22641 Odborní fyzioterapeuti pro neurologii</t>
  </si>
  <si>
    <t>2266 Specialisté v oblasti audiologie a řečové terapie</t>
  </si>
  <si>
    <t xml:space="preserve"> 22661 Kliničtí logopedi</t>
  </si>
  <si>
    <t xml:space="preserve"> 22662 Logopedi (kromě klinických logopedů)</t>
  </si>
  <si>
    <t>2267 Specialisté v oblasti oční optiky a optometrie</t>
  </si>
  <si>
    <t>2269 Specialisté v oblasti zdravotnictví jinde neuvedení</t>
  </si>
  <si>
    <t xml:space="preserve"> 23107 Učitelé na vyšších odborných školách</t>
  </si>
  <si>
    <t xml:space="preserve"> 23202 Učitelé praktického vyučování (kromě pro žáky se speciálními vzdělávacími potřebami)</t>
  </si>
  <si>
    <t xml:space="preserve"> 23302 Učitelé na konzervatořích</t>
  </si>
  <si>
    <t xml:space="preserve"> 23412 Učitelé v přípravných třídách základních škol</t>
  </si>
  <si>
    <t xml:space="preserve"> 23511 Specialisté metod výchovy a vzdělávání</t>
  </si>
  <si>
    <t xml:space="preserve"> 23512 Školní inspektoři</t>
  </si>
  <si>
    <t xml:space="preserve"> 23513 Specialisté pro tvorbu vzdělávacích programů</t>
  </si>
  <si>
    <t xml:space="preserve"> 23527 Vychovatelé pro dospělé se speciálními vzdělávacími potřebami </t>
  </si>
  <si>
    <t>2353 Lektoři a učitelé jazyků na ostatních školách</t>
  </si>
  <si>
    <t xml:space="preserve"> 23592 Pedagogové v oblasti dalšího vzdělávání pedagogických pracovníků</t>
  </si>
  <si>
    <t>2421 Specialisté v oblasti organizace a řízení práce</t>
  </si>
  <si>
    <t xml:space="preserve"> 24226 Specialisté v oblasti zahraničních vztahů a služeb</t>
  </si>
  <si>
    <t>2611 Advokáti, státní zástupci a příbuzní pracovníci</t>
  </si>
  <si>
    <t xml:space="preserve"> 26114 Právní čekatelé státního zastupitelství</t>
  </si>
  <si>
    <t xml:space="preserve"> 26122 Vyšší soudní úředníci</t>
  </si>
  <si>
    <t xml:space="preserve"> 26124 Justiční čekatelé</t>
  </si>
  <si>
    <t xml:space="preserve"> 26196 Právníci legislativci</t>
  </si>
  <si>
    <t xml:space="preserve"> 26212 Specialisté kurátoři </t>
  </si>
  <si>
    <t xml:space="preserve"> 26213 Správci památkových objektů, kasteláni</t>
  </si>
  <si>
    <t xml:space="preserve"> 26321 Výzkumní a vývojoví pracovníci v sociologii, antropologii a příbuzných oborech</t>
  </si>
  <si>
    <t xml:space="preserve"> 26324 Geografové</t>
  </si>
  <si>
    <t xml:space="preserve"> 26341 Kliničtí psychologové</t>
  </si>
  <si>
    <t xml:space="preserve"> 26342 Psychologové ve zdravotnictví (kromě klinických psychologů)</t>
  </si>
  <si>
    <t xml:space="preserve"> 26343 Pedagogičtí psychologové</t>
  </si>
  <si>
    <t xml:space="preserve"> 26352 Sociální pracovníci specialisté ve zdravotnictví  (kromě zdravotně postižených)</t>
  </si>
  <si>
    <t xml:space="preserve"> 26357 Sociální pracovníci specialisté v oblasti poradenství (vč. pedagog.-psych. poraden)</t>
  </si>
  <si>
    <t>2643 Překladatelé, tlumočníci a jazykovědci</t>
  </si>
  <si>
    <t xml:space="preserve"> 26514 Umělečtí konzervátoři, restaurátoři a preparátoři</t>
  </si>
  <si>
    <t xml:space="preserve"> 26521 Zpěváci sólisté a zpěváci sboristé</t>
  </si>
  <si>
    <t xml:space="preserve"> 26524 Koncertní mistři, sbormistři</t>
  </si>
  <si>
    <t>2653 Tanečníci a choreografové</t>
  </si>
  <si>
    <t xml:space="preserve"> 26532 Tanečníci baletu</t>
  </si>
  <si>
    <t>2655 Herci</t>
  </si>
  <si>
    <t xml:space="preserve">2659 Výkonní umělci a příbuzní specialisté jinde neuvedení </t>
  </si>
  <si>
    <t xml:space="preserve"> 31115 Technici v oblasti meteorologie </t>
  </si>
  <si>
    <t xml:space="preserve"> 31121 Stavební technici pro technický rozvoj, výzkum a vývoj</t>
  </si>
  <si>
    <t xml:space="preserve"> 31128 Technici požární ochrany, revizní technici staveb</t>
  </si>
  <si>
    <t xml:space="preserve"> 31182 Technici zeměměřiči</t>
  </si>
  <si>
    <t xml:space="preserve"> 31414 Technici v oboru ekologie</t>
  </si>
  <si>
    <t xml:space="preserve"> 31423 Zahradní technici</t>
  </si>
  <si>
    <t xml:space="preserve"> 32111 Radiologičtí technici</t>
  </si>
  <si>
    <t xml:space="preserve"> 32113 Biomedicínští technici</t>
  </si>
  <si>
    <t>3240 Veterinární technici a asistenti</t>
  </si>
  <si>
    <t>3257 Asistenti ochrany veřejného zdraví</t>
  </si>
  <si>
    <t xml:space="preserve"> 32592 Nutriční asistenti</t>
  </si>
  <si>
    <t xml:space="preserve"> 33333 Odborní pracovníci evidence a podpory</t>
  </si>
  <si>
    <t xml:space="preserve"> 33336 Odborní kontroloři služeb zaměstnanosti</t>
  </si>
  <si>
    <t xml:space="preserve"> 33395 Umělečtí agenti</t>
  </si>
  <si>
    <t xml:space="preserve"> 33396 Kulturní referenti</t>
  </si>
  <si>
    <t xml:space="preserve"> 33412 Vedoucí všeobecných sekretářů</t>
  </si>
  <si>
    <t xml:space="preserve"> 33438 Odborní pracovníci v oblasti správy průmyslu a dopravy</t>
  </si>
  <si>
    <t xml:space="preserve"> 33511 Vrchní referenti Celní správy ČR</t>
  </si>
  <si>
    <t xml:space="preserve"> 33512 Asistenti Celní správy ČR</t>
  </si>
  <si>
    <t xml:space="preserve"> 33513 Vrchní asistenti Celní správy ČR</t>
  </si>
  <si>
    <t xml:space="preserve"> 33514 Inspektoři Celní správy ČR</t>
  </si>
  <si>
    <t xml:space="preserve"> 33515 Vrchní inspektoři Celní správy ČR</t>
  </si>
  <si>
    <t xml:space="preserve"> 33516 Komisaři Celní správy ČR</t>
  </si>
  <si>
    <t xml:space="preserve"> 33517 Vrchní komisaři Celní správy ČR</t>
  </si>
  <si>
    <t xml:space="preserve"> 33518 Radové Celní správy ČR</t>
  </si>
  <si>
    <t xml:space="preserve"> 34111 Právní asistenti</t>
  </si>
  <si>
    <t xml:space="preserve"> 34112 Soudní vykonavatelé</t>
  </si>
  <si>
    <t xml:space="preserve"> 34126 Sociální pracovníci v azylových domech, nápravných a jiných zařízeních</t>
  </si>
  <si>
    <t>3421 Atleti a ostatní profesionální sportovci</t>
  </si>
  <si>
    <t xml:space="preserve"> 34221 Sportovní trenéři a instruktoři (kromě na školách)</t>
  </si>
  <si>
    <t xml:space="preserve"> 34222 Sportovní trenéři a instruktoři na školách se sportovním zaměřením</t>
  </si>
  <si>
    <t xml:space="preserve"> 34223 Úředníci sportovních klubů</t>
  </si>
  <si>
    <t>3433 Konzervátoři,restaurátoři,preparátoři a příbuzní prac. v galeriích,muzeích,knihovnách</t>
  </si>
  <si>
    <t xml:space="preserve"> 34331 Konzervátoři (kromě uměleckých)</t>
  </si>
  <si>
    <t xml:space="preserve"> 34332 Restaurátoři (kromě uměleckých)</t>
  </si>
  <si>
    <t xml:space="preserve"> 34334 Odborní správci výstav a depozitářů</t>
  </si>
  <si>
    <t xml:space="preserve"> 34351 Asistenti režie</t>
  </si>
  <si>
    <t xml:space="preserve"> 35214 Technici promítacích zařízení</t>
  </si>
  <si>
    <t xml:space="preserve"> 41311 Pracovníci pro zpracování textů</t>
  </si>
  <si>
    <t xml:space="preserve"> 42113 Přepážkoví pracovníci na poštách</t>
  </si>
  <si>
    <t xml:space="preserve"> 43121 Úředníci v oblasti statistiky</t>
  </si>
  <si>
    <t>5113 Průvodci, delegáti v cestovním ruchu</t>
  </si>
  <si>
    <t xml:space="preserve"> 51132 Průvodci v kulturních zařízeních</t>
  </si>
  <si>
    <t xml:space="preserve"> 51202 Kuchaři speciálních diet</t>
  </si>
  <si>
    <t xml:space="preserve"> 51421 Kosmetici a maskéři</t>
  </si>
  <si>
    <t xml:space="preserve">5163 Pracovníci v pohřebnictví </t>
  </si>
  <si>
    <t xml:space="preserve"> 51641 Chovatelé a ošetřovatelé zvířat v zoo</t>
  </si>
  <si>
    <t xml:space="preserve"> 51643 Chovatelé a ošetřovatelé služebních zvířat</t>
  </si>
  <si>
    <t xml:space="preserve"> 51644 Instruktoři výcviku služebních zvířat</t>
  </si>
  <si>
    <t xml:space="preserve"> 53111 Zdravotničtí pracovníci péče o děti v mimoškolských zařízeních</t>
  </si>
  <si>
    <t xml:space="preserve"> 53293 Autoptičtí laboranti</t>
  </si>
  <si>
    <t xml:space="preserve"> 54112 Příslušníci operačních středisek HZS ČR</t>
  </si>
  <si>
    <t xml:space="preserve"> 54115 Hasiči dobrovolných sborů obcí</t>
  </si>
  <si>
    <t xml:space="preserve"> 54121 Referenti Policie ČR</t>
  </si>
  <si>
    <t xml:space="preserve"> 54123 Asistenti Policie ČR</t>
  </si>
  <si>
    <t xml:space="preserve"> 54131 Referenti a vrchní referenti Vězeňské služby ČR</t>
  </si>
  <si>
    <t xml:space="preserve"> 54132 Asistenti Vězeňské služby ČR</t>
  </si>
  <si>
    <t xml:space="preserve"> 54133 Vrchní asistenti Vězeňské služby ČR</t>
  </si>
  <si>
    <t xml:space="preserve"> 54134 Inspektoři Vězeňské služby ČR</t>
  </si>
  <si>
    <t xml:space="preserve"> 54135 Vrchní inspektoři Vězeňské služby ČR</t>
  </si>
  <si>
    <t xml:space="preserve"> 54136 Komisaři Vězeňské služby ČR</t>
  </si>
  <si>
    <t xml:space="preserve"> 54137 Vrchní komisaři Vězeňské služby ČR</t>
  </si>
  <si>
    <t xml:space="preserve"> 54138 Radové Vězeňské služby ČR</t>
  </si>
  <si>
    <t xml:space="preserve"> 54194 Strážci přírody</t>
  </si>
  <si>
    <t xml:space="preserve"> 83412 Řidiči a obsluha lesnických strojů</t>
  </si>
  <si>
    <t xml:space="preserve"> 91128 Uklízeči v provozovnách osobních služeb</t>
  </si>
  <si>
    <t xml:space="preserve">9129 Ostatní pracovníci pro ruční čištění </t>
  </si>
  <si>
    <t>9214 Pomocní pracovníci v zahradnictví</t>
  </si>
  <si>
    <t>9215 Pomocní pracovníci v lesnictví a myslivosti</t>
  </si>
  <si>
    <t xml:space="preserve"> 93121 Figuranti</t>
  </si>
  <si>
    <t xml:space="preserve"> 96294 Toaletáři</t>
  </si>
  <si>
    <t xml:space="preserve">Osobní náklady </t>
  </si>
  <si>
    <t>Přímé výdaje</t>
  </si>
  <si>
    <t>Nepřímé výdaje</t>
  </si>
  <si>
    <t>Podíl Externí služby/Přímé výdaje (max. 40 %)</t>
  </si>
  <si>
    <t>Paušální náklady</t>
  </si>
  <si>
    <t>Výše výdajů na externí služby</t>
  </si>
  <si>
    <t>Max. výše rozpočtové položky Externí služby je 40 % z Přímých výdajů.</t>
  </si>
  <si>
    <t>Kód CZ - ISCO pozice dle ISPV - mzdová sféra</t>
  </si>
  <si>
    <t>Kód CZ - ISCO pozice dle ISPV - platová sféra</t>
  </si>
  <si>
    <t>Kód CZ-ISCO pozice dle ISPV 
- mzdová sféra</t>
  </si>
  <si>
    <t>Kód CZ-ISCO pozice dle ISPV 
- platová sféra</t>
  </si>
  <si>
    <t>Kód pozice z ISPV - mzdová sféra ČR odpovídající pracovní pozici zaměstnance na projektu. V případě, že se daná pozice v dané databázi nenachází, uvede se kód pozice, který svou povahou nejvíce odpovídá zvolené pracovní pozici zaměstnace. Vybere se BUĎ mzdová sféra NEBO platová sféra.</t>
  </si>
  <si>
    <t>Kód pozice z ISPV - platová sféra ČR odpovídající pracovní pozici zaměstnance na projektu. V případě, že se daná pozice v dané databázi nenachází, uvede se kód pozice, který svou povahou nejvíce odpovídá zvolené pracovní pozici zaměstnace. Vybere se BUĎ mzdová sféra NEBO platová sféra.</t>
  </si>
  <si>
    <t>Slouží pro záznam PM v případě, že je projekt doporučen k financování dle úpravy výběrovou komisí.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</si>
</sst>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0\ _K_č"/>
    <numFmt numFmtId="165" formatCode="#,##0.0"/>
    <numFmt numFmtId="166" formatCode="#,##0__"/>
    <numFmt numFmtId="167" formatCode="#,##0.0__"/>
    <numFmt numFmtId="168" formatCode="#,##0\ &quot;Kč&quot;"/>
    <numFmt numFmtId="169" formatCode="#,##0.00\ &quot;Kč&quot;"/>
    <numFmt numFmtId="170" formatCode="#,##0__;\-\ #,##0__;* "/>
  </numFmts>
  <fonts count="4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Futura Bk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0"/>
      <name val="Arial CE"/>
      <charset val="238"/>
    </font>
    <font>
      <sz val="14"/>
      <color indexed="9"/>
      <name val="Arial"/>
      <family val="2"/>
      <charset val="238"/>
    </font>
    <font>
      <sz val="18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Times New Roman CE"/>
      <family val="1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9"/>
      <color rgb="FF242424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rgb="FF242424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Futura Bk"/>
      <family val="2"/>
      <charset val="238"/>
    </font>
    <font>
      <b/>
      <sz val="9"/>
      <name val="Arial"/>
      <family val="2"/>
      <charset val="238"/>
    </font>
    <font>
      <b/>
      <sz val="8"/>
      <name val="Futura Bk"/>
      <family val="2"/>
      <charset val="238"/>
    </font>
    <font>
      <b/>
      <sz val="10"/>
      <color rgb="FFFF0000"/>
      <name val="Futura Bk"/>
      <charset val="238"/>
    </font>
    <font>
      <b/>
      <sz val="8"/>
      <name val="Futura Bk"/>
      <charset val="238"/>
    </font>
    <font>
      <sz val="9"/>
      <color theme="0"/>
      <name val="Arial"/>
      <family val="2"/>
      <charset val="238"/>
    </font>
    <font>
      <sz val="9"/>
      <color indexed="81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5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43" fontId="5" fillId="0" borderId="0" applyFont="0" applyFill="0" applyBorder="0" applyAlignment="0" applyProtection="0"/>
    <xf numFmtId="0" fontId="7" fillId="0" borderId="0"/>
    <xf numFmtId="0" fontId="9" fillId="0" borderId="0"/>
    <xf numFmtId="0" fontId="9" fillId="0" borderId="0"/>
    <xf numFmtId="0" fontId="19" fillId="0" borderId="0"/>
    <xf numFmtId="0" fontId="13" fillId="0" borderId="0"/>
    <xf numFmtId="0" fontId="22" fillId="0" borderId="0"/>
    <xf numFmtId="0" fontId="7" fillId="0" borderId="0"/>
    <xf numFmtId="0" fontId="32" fillId="0" borderId="0"/>
    <xf numFmtId="0" fontId="13" fillId="0" borderId="0" applyNumberFormat="0" applyFill="0" applyBorder="0" applyAlignment="0" applyProtection="0"/>
    <xf numFmtId="0" fontId="7" fillId="0" borderId="0"/>
    <xf numFmtId="0" fontId="5" fillId="0" borderId="0"/>
    <xf numFmtId="0" fontId="5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33" fillId="0" borderId="0"/>
  </cellStyleXfs>
  <cellXfs count="251">
    <xf numFmtId="0" fontId="0" fillId="0" borderId="0" xfId="0"/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0" fontId="6" fillId="6" borderId="16" xfId="0" applyFont="1" applyFill="1" applyBorder="1" applyAlignment="1">
      <alignment horizontal="left" vertical="center"/>
    </xf>
    <xf numFmtId="0" fontId="6" fillId="6" borderId="16" xfId="0" applyFont="1" applyFill="1" applyBorder="1" applyAlignment="1">
      <alignment vertical="center"/>
    </xf>
    <xf numFmtId="0" fontId="6" fillId="6" borderId="16" xfId="0" applyFont="1" applyFill="1" applyBorder="1" applyAlignment="1">
      <alignment horizontal="right" vertical="center"/>
    </xf>
    <xf numFmtId="0" fontId="11" fillId="0" borderId="0" xfId="3" applyFont="1"/>
    <xf numFmtId="0" fontId="13" fillId="0" borderId="0" xfId="2" applyFont="1"/>
    <xf numFmtId="0" fontId="17" fillId="0" borderId="0" xfId="3" applyFont="1"/>
    <xf numFmtId="0" fontId="16" fillId="7" borderId="19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16" fillId="7" borderId="27" xfId="0" applyFont="1" applyFill="1" applyBorder="1" applyAlignment="1">
      <alignment horizontal="center" vertical="center" wrapText="1"/>
    </xf>
    <xf numFmtId="0" fontId="18" fillId="9" borderId="29" xfId="0" applyFont="1" applyFill="1" applyBorder="1" applyAlignment="1">
      <alignment horizontal="left" vertical="center"/>
    </xf>
    <xf numFmtId="165" fontId="18" fillId="9" borderId="29" xfId="0" applyNumberFormat="1" applyFont="1" applyFill="1" applyBorder="1" applyAlignment="1">
      <alignment horizontal="right" vertical="center" wrapText="1" indent="4"/>
    </xf>
    <xf numFmtId="3" fontId="18" fillId="9" borderId="29" xfId="0" applyNumberFormat="1" applyFont="1" applyFill="1" applyBorder="1" applyAlignment="1">
      <alignment horizontal="right" vertical="center" wrapText="1" indent="3"/>
    </xf>
    <xf numFmtId="3" fontId="18" fillId="9" borderId="29" xfId="0" applyNumberFormat="1" applyFont="1" applyFill="1" applyBorder="1" applyAlignment="1">
      <alignment horizontal="right" vertical="center" wrapText="1" indent="1"/>
    </xf>
    <xf numFmtId="165" fontId="18" fillId="9" borderId="29" xfId="0" applyNumberFormat="1" applyFont="1" applyFill="1" applyBorder="1" applyAlignment="1">
      <alignment horizontal="right" vertical="center" wrapText="1" indent="1"/>
    </xf>
    <xf numFmtId="0" fontId="17" fillId="0" borderId="0" xfId="2" applyFont="1"/>
    <xf numFmtId="0" fontId="18" fillId="0" borderId="29" xfId="0" applyFont="1" applyBorder="1" applyAlignment="1">
      <alignment horizontal="left" vertical="center"/>
    </xf>
    <xf numFmtId="165" fontId="18" fillId="0" borderId="29" xfId="0" applyNumberFormat="1" applyFont="1" applyBorder="1" applyAlignment="1">
      <alignment horizontal="right" vertical="center" wrapText="1" indent="4"/>
    </xf>
    <xf numFmtId="3" fontId="18" fillId="0" borderId="29" xfId="0" applyNumberFormat="1" applyFont="1" applyBorder="1" applyAlignment="1">
      <alignment horizontal="right" vertical="center" wrapText="1" indent="3"/>
    </xf>
    <xf numFmtId="3" fontId="18" fillId="0" borderId="29" xfId="0" applyNumberFormat="1" applyFont="1" applyBorder="1" applyAlignment="1">
      <alignment horizontal="right" vertical="center" wrapText="1" indent="1"/>
    </xf>
    <xf numFmtId="165" fontId="18" fillId="0" borderId="29" xfId="0" applyNumberFormat="1" applyFont="1" applyBorder="1" applyAlignment="1">
      <alignment horizontal="right" vertical="center" wrapText="1" indent="1"/>
    </xf>
    <xf numFmtId="166" fontId="13" fillId="0" borderId="0" xfId="2" applyNumberFormat="1" applyFont="1"/>
    <xf numFmtId="167" fontId="13" fillId="0" borderId="0" xfId="2" applyNumberFormat="1" applyFont="1" applyAlignment="1">
      <alignment horizontal="right"/>
    </xf>
    <xf numFmtId="0" fontId="17" fillId="0" borderId="0" xfId="3" applyFont="1" applyAlignment="1">
      <alignment horizontal="center" vertical="center"/>
    </xf>
    <xf numFmtId="3" fontId="17" fillId="0" borderId="0" xfId="3" applyNumberFormat="1" applyFont="1" applyAlignment="1">
      <alignment horizontal="center" vertical="center"/>
    </xf>
    <xf numFmtId="0" fontId="17" fillId="10" borderId="0" xfId="3" applyFont="1" applyFill="1" applyAlignment="1">
      <alignment horizontal="center" vertical="center"/>
    </xf>
    <xf numFmtId="0" fontId="0" fillId="0" borderId="1" xfId="0" applyBorder="1"/>
    <xf numFmtId="9" fontId="0" fillId="0" borderId="0" xfId="0" applyNumberFormat="1"/>
    <xf numFmtId="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8" fontId="0" fillId="0" borderId="0" xfId="0" applyNumberFormat="1" applyAlignment="1">
      <alignment wrapText="1"/>
    </xf>
    <xf numFmtId="168" fontId="0" fillId="0" borderId="1" xfId="0" applyNumberFormat="1" applyBorder="1"/>
    <xf numFmtId="168" fontId="0" fillId="0" borderId="0" xfId="0" applyNumberFormat="1"/>
    <xf numFmtId="0" fontId="0" fillId="0" borderId="33" xfId="0" applyBorder="1"/>
    <xf numFmtId="168" fontId="0" fillId="0" borderId="33" xfId="0" applyNumberFormat="1" applyBorder="1"/>
    <xf numFmtId="0" fontId="23" fillId="0" borderId="0" xfId="0" applyFont="1"/>
    <xf numFmtId="169" fontId="0" fillId="0" borderId="0" xfId="1" applyNumberFormat="1" applyFont="1" applyAlignment="1">
      <alignment wrapText="1"/>
    </xf>
    <xf numFmtId="0" fontId="0" fillId="0" borderId="0" xfId="0" applyAlignment="1">
      <alignment horizontal="left"/>
    </xf>
    <xf numFmtId="9" fontId="29" fillId="2" borderId="1" xfId="0" applyNumberFormat="1" applyFont="1" applyFill="1" applyBorder="1"/>
    <xf numFmtId="0" fontId="23" fillId="2" borderId="1" xfId="0" applyFont="1" applyFill="1" applyBorder="1"/>
    <xf numFmtId="9" fontId="0" fillId="3" borderId="1" xfId="0" applyNumberFormat="1" applyFill="1" applyBorder="1"/>
    <xf numFmtId="0" fontId="0" fillId="0" borderId="1" xfId="0" applyBorder="1" applyAlignment="1">
      <alignment horizontal="left"/>
    </xf>
    <xf numFmtId="0" fontId="0" fillId="3" borderId="1" xfId="0" applyFill="1" applyBorder="1"/>
    <xf numFmtId="0" fontId="28" fillId="0" borderId="0" xfId="0" applyFont="1"/>
    <xf numFmtId="0" fontId="1" fillId="3" borderId="34" xfId="0" applyFont="1" applyFill="1" applyBorder="1" applyAlignment="1">
      <alignment horizontal="center" vertical="center"/>
    </xf>
    <xf numFmtId="169" fontId="0" fillId="0" borderId="46" xfId="1" applyNumberFormat="1" applyFont="1" applyBorder="1" applyAlignment="1">
      <alignment wrapText="1"/>
    </xf>
    <xf numFmtId="0" fontId="0" fillId="0" borderId="49" xfId="0" applyBorder="1"/>
    <xf numFmtId="0" fontId="0" fillId="0" borderId="47" xfId="0" applyBorder="1"/>
    <xf numFmtId="0" fontId="0" fillId="0" borderId="31" xfId="0" applyBorder="1"/>
    <xf numFmtId="0" fontId="21" fillId="0" borderId="0" xfId="2" applyFont="1"/>
    <xf numFmtId="0" fontId="12" fillId="0" borderId="0" xfId="4" applyFont="1" applyAlignment="1">
      <alignment horizontal="left" vertical="center"/>
    </xf>
    <xf numFmtId="0" fontId="8" fillId="0" borderId="0" xfId="2" applyFont="1"/>
    <xf numFmtId="0" fontId="10" fillId="0" borderId="0" xfId="3" applyFont="1"/>
    <xf numFmtId="0" fontId="13" fillId="0" borderId="0" xfId="3" applyFont="1" applyAlignment="1">
      <alignment vertical="center"/>
    </xf>
    <xf numFmtId="3" fontId="13" fillId="0" borderId="0" xfId="3" applyNumberFormat="1" applyFont="1" applyAlignment="1">
      <alignment vertical="center"/>
    </xf>
    <xf numFmtId="0" fontId="13" fillId="0" borderId="0" xfId="3" applyFont="1"/>
    <xf numFmtId="0" fontId="12" fillId="0" borderId="0" xfId="4" applyFont="1" applyAlignment="1">
      <alignment horizontal="right" vertical="top"/>
    </xf>
    <xf numFmtId="2" fontId="20" fillId="6" borderId="0" xfId="5" applyNumberFormat="1" applyFont="1" applyFill="1" applyAlignment="1">
      <alignment vertical="center"/>
    </xf>
    <xf numFmtId="0" fontId="33" fillId="0" borderId="0" xfId="18"/>
    <xf numFmtId="2" fontId="0" fillId="0" borderId="0" xfId="0" applyNumberFormat="1" applyAlignment="1">
      <alignment wrapText="1"/>
    </xf>
    <xf numFmtId="169" fontId="0" fillId="0" borderId="0" xfId="0" applyNumberFormat="1"/>
    <xf numFmtId="169" fontId="0" fillId="5" borderId="33" xfId="0" applyNumberFormat="1" applyFill="1" applyBorder="1"/>
    <xf numFmtId="169" fontId="23" fillId="2" borderId="0" xfId="0" applyNumberFormat="1" applyFont="1" applyFill="1"/>
    <xf numFmtId="0" fontId="1" fillId="3" borderId="0" xfId="0" applyFont="1" applyFill="1" applyAlignment="1">
      <alignment horizontal="center" wrapText="1"/>
    </xf>
    <xf numFmtId="0" fontId="16" fillId="8" borderId="0" xfId="0" applyFont="1" applyFill="1" applyAlignment="1">
      <alignment horizontal="center" vertical="center" wrapText="1"/>
    </xf>
    <xf numFmtId="0" fontId="27" fillId="14" borderId="1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/>
    </xf>
    <xf numFmtId="168" fontId="1" fillId="3" borderId="5" xfId="0" applyNumberFormat="1" applyFont="1" applyFill="1" applyBorder="1" applyAlignment="1">
      <alignment horizontal="center" vertical="center"/>
    </xf>
    <xf numFmtId="9" fontId="1" fillId="3" borderId="5" xfId="0" applyNumberFormat="1" applyFont="1" applyFill="1" applyBorder="1" applyAlignment="1">
      <alignment horizontal="center" vertical="center" wrapText="1"/>
    </xf>
    <xf numFmtId="169" fontId="1" fillId="3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16" borderId="33" xfId="0" applyNumberFormat="1" applyFill="1" applyBorder="1"/>
    <xf numFmtId="165" fontId="18" fillId="9" borderId="29" xfId="0" applyNumberFormat="1" applyFont="1" applyFill="1" applyBorder="1" applyAlignment="1">
      <alignment horizontal="center" vertical="center" wrapText="1"/>
    </xf>
    <xf numFmtId="0" fontId="21" fillId="6" borderId="0" xfId="2" applyFont="1" applyFill="1"/>
    <xf numFmtId="165" fontId="18" fillId="0" borderId="29" xfId="0" applyNumberFormat="1" applyFont="1" applyBorder="1" applyAlignment="1">
      <alignment horizontal="center" vertical="center" wrapText="1"/>
    </xf>
    <xf numFmtId="0" fontId="17" fillId="0" borderId="0" xfId="6" applyFont="1"/>
    <xf numFmtId="0" fontId="38" fillId="18" borderId="27" xfId="0" applyFont="1" applyFill="1" applyBorder="1" applyAlignment="1">
      <alignment horizontal="center" vertical="center" wrapText="1"/>
    </xf>
    <xf numFmtId="0" fontId="38" fillId="18" borderId="0" xfId="0" applyFont="1" applyFill="1" applyAlignment="1">
      <alignment horizontal="center" vertical="center" wrapText="1"/>
    </xf>
    <xf numFmtId="3" fontId="39" fillId="18" borderId="29" xfId="0" applyNumberFormat="1" applyFont="1" applyFill="1" applyBorder="1" applyAlignment="1">
      <alignment horizontal="right" vertical="center" wrapText="1" indent="1"/>
    </xf>
    <xf numFmtId="0" fontId="40" fillId="0" borderId="0" xfId="3" applyFont="1"/>
    <xf numFmtId="0" fontId="35" fillId="18" borderId="27" xfId="0" applyFont="1" applyFill="1" applyBorder="1" applyAlignment="1">
      <alignment horizontal="center" vertical="center" wrapText="1"/>
    </xf>
    <xf numFmtId="3" fontId="36" fillId="18" borderId="0" xfId="3" applyNumberFormat="1" applyFont="1" applyFill="1" applyAlignment="1">
      <alignment horizontal="center" vertical="center"/>
    </xf>
    <xf numFmtId="3" fontId="37" fillId="18" borderId="29" xfId="0" applyNumberFormat="1" applyFont="1" applyFill="1" applyBorder="1" applyAlignment="1">
      <alignment horizontal="right" vertical="center" wrapText="1" indent="1"/>
    </xf>
    <xf numFmtId="0" fontId="18" fillId="17" borderId="29" xfId="0" applyFont="1" applyFill="1" applyBorder="1" applyAlignment="1">
      <alignment horizontal="left" vertical="center"/>
    </xf>
    <xf numFmtId="165" fontId="18" fillId="17" borderId="29" xfId="0" applyNumberFormat="1" applyFont="1" applyFill="1" applyBorder="1" applyAlignment="1">
      <alignment horizontal="right" vertical="center" wrapText="1" indent="4"/>
    </xf>
    <xf numFmtId="3" fontId="18" fillId="17" borderId="29" xfId="0" applyNumberFormat="1" applyFont="1" applyFill="1" applyBorder="1" applyAlignment="1">
      <alignment horizontal="right" vertical="center" wrapText="1" indent="3"/>
    </xf>
    <xf numFmtId="3" fontId="18" fillId="17" borderId="29" xfId="0" applyNumberFormat="1" applyFont="1" applyFill="1" applyBorder="1" applyAlignment="1">
      <alignment horizontal="right" vertical="center" wrapText="1" indent="1"/>
    </xf>
    <xf numFmtId="3" fontId="39" fillId="17" borderId="29" xfId="0" applyNumberFormat="1" applyFont="1" applyFill="1" applyBorder="1" applyAlignment="1">
      <alignment horizontal="right" vertical="center" wrapText="1" indent="1"/>
    </xf>
    <xf numFmtId="165" fontId="18" fillId="17" borderId="29" xfId="0" applyNumberFormat="1" applyFont="1" applyFill="1" applyBorder="1" applyAlignment="1">
      <alignment horizontal="right" vertical="center" wrapText="1" indent="1"/>
    </xf>
    <xf numFmtId="165" fontId="18" fillId="17" borderId="29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0" fillId="14" borderId="1" xfId="0" applyFont="1" applyFill="1" applyBorder="1" applyAlignment="1">
      <alignment vertical="center" wrapText="1"/>
    </xf>
    <xf numFmtId="0" fontId="1" fillId="4" borderId="61" xfId="0" applyFont="1" applyFill="1" applyBorder="1" applyAlignment="1">
      <alignment horizontal="center" vertical="center" wrapText="1"/>
    </xf>
    <xf numFmtId="164" fontId="1" fillId="0" borderId="61" xfId="0" applyNumberFormat="1" applyFont="1" applyBorder="1" applyAlignment="1" applyProtection="1">
      <alignment wrapText="1"/>
      <protection hidden="1"/>
    </xf>
    <xf numFmtId="168" fontId="0" fillId="5" borderId="1" xfId="0" applyNumberFormat="1" applyFill="1" applyBorder="1" applyAlignment="1" applyProtection="1">
      <alignment wrapText="1"/>
      <protection hidden="1"/>
    </xf>
    <xf numFmtId="168" fontId="0" fillId="5" borderId="10" xfId="0" applyNumberFormat="1" applyFill="1" applyBorder="1" applyAlignment="1" applyProtection="1">
      <alignment wrapText="1"/>
      <protection hidden="1"/>
    </xf>
    <xf numFmtId="0" fontId="0" fillId="0" borderId="42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33" xfId="0" applyBorder="1" applyAlignment="1" applyProtection="1">
      <alignment wrapText="1"/>
      <protection locked="0"/>
    </xf>
    <xf numFmtId="168" fontId="0" fillId="0" borderId="33" xfId="0" applyNumberFormat="1" applyBorder="1" applyAlignment="1" applyProtection="1">
      <alignment wrapText="1"/>
      <protection locked="0"/>
    </xf>
    <xf numFmtId="0" fontId="0" fillId="0" borderId="7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0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68" fontId="0" fillId="0" borderId="10" xfId="0" applyNumberFormat="1" applyBorder="1" applyAlignment="1" applyProtection="1">
      <alignment wrapText="1"/>
      <protection locked="0"/>
    </xf>
    <xf numFmtId="2" fontId="0" fillId="0" borderId="33" xfId="0" applyNumberFormat="1" applyBorder="1" applyAlignment="1" applyProtection="1">
      <alignment wrapText="1"/>
      <protection locked="0"/>
    </xf>
    <xf numFmtId="2" fontId="0" fillId="16" borderId="48" xfId="0" applyNumberFormat="1" applyFill="1" applyBorder="1" applyAlignment="1" applyProtection="1">
      <alignment wrapText="1"/>
      <protection locked="0"/>
    </xf>
    <xf numFmtId="169" fontId="0" fillId="5" borderId="48" xfId="1" applyNumberFormat="1" applyFont="1" applyFill="1" applyBorder="1" applyAlignment="1" applyProtection="1">
      <alignment wrapText="1"/>
      <protection locked="0"/>
    </xf>
    <xf numFmtId="169" fontId="0" fillId="0" borderId="44" xfId="1" applyNumberFormat="1" applyFont="1" applyBorder="1" applyAlignment="1" applyProtection="1">
      <alignment wrapText="1"/>
      <protection locked="0"/>
    </xf>
    <xf numFmtId="169" fontId="0" fillId="0" borderId="8" xfId="1" applyNumberFormat="1" applyFont="1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2" fontId="0" fillId="0" borderId="10" xfId="0" applyNumberFormat="1" applyBorder="1" applyAlignment="1" applyProtection="1">
      <alignment wrapText="1"/>
      <protection locked="0"/>
    </xf>
    <xf numFmtId="2" fontId="0" fillId="16" borderId="10" xfId="0" applyNumberFormat="1" applyFill="1" applyBorder="1" applyAlignment="1" applyProtection="1">
      <alignment wrapText="1"/>
      <protection locked="0"/>
    </xf>
    <xf numFmtId="169" fontId="0" fillId="5" borderId="10" xfId="1" applyNumberFormat="1" applyFont="1" applyFill="1" applyBorder="1" applyAlignment="1" applyProtection="1">
      <alignment wrapText="1"/>
      <protection locked="0"/>
    </xf>
    <xf numFmtId="169" fontId="0" fillId="0" borderId="6" xfId="1" applyNumberFormat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3" fillId="12" borderId="1" xfId="0" applyFont="1" applyFill="1" applyBorder="1" applyAlignment="1" applyProtection="1">
      <alignment horizontal="left"/>
      <protection hidden="1"/>
    </xf>
    <xf numFmtId="169" fontId="23" fillId="12" borderId="1" xfId="0" applyNumberFormat="1" applyFont="1" applyFill="1" applyBorder="1" applyProtection="1">
      <protection hidden="1"/>
    </xf>
    <xf numFmtId="0" fontId="1" fillId="3" borderId="1" xfId="0" applyFont="1" applyFill="1" applyBorder="1" applyAlignment="1" applyProtection="1">
      <alignment horizontal="left"/>
      <protection hidden="1"/>
    </xf>
    <xf numFmtId="169" fontId="1" fillId="3" borderId="1" xfId="0" applyNumberFormat="1" applyFont="1" applyFill="1" applyBorder="1" applyProtection="1">
      <protection hidden="1"/>
    </xf>
    <xf numFmtId="0" fontId="23" fillId="13" borderId="33" xfId="0" applyFont="1" applyFill="1" applyBorder="1" applyProtection="1">
      <protection hidden="1"/>
    </xf>
    <xf numFmtId="0" fontId="34" fillId="13" borderId="38" xfId="0" applyFont="1" applyFill="1" applyBorder="1" applyAlignment="1" applyProtection="1">
      <alignment horizontal="center"/>
      <protection hidden="1"/>
    </xf>
    <xf numFmtId="0" fontId="0" fillId="11" borderId="1" xfId="0" applyFill="1" applyBorder="1" applyAlignment="1" applyProtection="1">
      <alignment horizontal="left"/>
      <protection hidden="1"/>
    </xf>
    <xf numFmtId="169" fontId="0" fillId="11" borderId="1" xfId="0" applyNumberFormat="1" applyFill="1" applyBorder="1" applyProtection="1">
      <protection hidden="1"/>
    </xf>
    <xf numFmtId="169" fontId="0" fillId="11" borderId="40" xfId="0" applyNumberFormat="1" applyFill="1" applyBorder="1" applyAlignment="1" applyProtection="1">
      <alignment wrapText="1"/>
      <protection hidden="1"/>
    </xf>
    <xf numFmtId="10" fontId="0" fillId="0" borderId="1" xfId="0" applyNumberFormat="1" applyBorder="1" applyProtection="1">
      <protection hidden="1"/>
    </xf>
    <xf numFmtId="169" fontId="0" fillId="11" borderId="40" xfId="0" applyNumberFormat="1" applyFill="1" applyBorder="1" applyProtection="1">
      <protection hidden="1"/>
    </xf>
    <xf numFmtId="0" fontId="23" fillId="2" borderId="38" xfId="0" applyFont="1" applyFill="1" applyBorder="1" applyAlignment="1" applyProtection="1">
      <alignment horizontal="center" vertical="center" wrapText="1"/>
      <protection hidden="1"/>
    </xf>
    <xf numFmtId="0" fontId="23" fillId="2" borderId="39" xfId="0" applyFont="1" applyFill="1" applyBorder="1" applyAlignment="1" applyProtection="1">
      <alignment horizontal="center" vertical="center" wrapText="1"/>
      <protection hidden="1"/>
    </xf>
    <xf numFmtId="0" fontId="23" fillId="2" borderId="1" xfId="0" applyFont="1" applyFill="1" applyBorder="1" applyAlignment="1" applyProtection="1">
      <alignment horizontal="center" vertical="center" wrapText="1"/>
      <protection hidden="1"/>
    </xf>
    <xf numFmtId="169" fontId="31" fillId="5" borderId="1" xfId="0" applyNumberFormat="1" applyFont="1" applyFill="1" applyBorder="1" applyAlignment="1" applyProtection="1">
      <alignment horizontal="right" vertical="center" wrapText="1"/>
      <protection hidden="1"/>
    </xf>
    <xf numFmtId="9" fontId="31" fillId="11" borderId="1" xfId="0" applyNumberFormat="1" applyFont="1" applyFill="1" applyBorder="1" applyAlignment="1" applyProtection="1">
      <alignment horizontal="center" vertical="center" wrapText="1"/>
      <protection hidden="1"/>
    </xf>
    <xf numFmtId="0" fontId="24" fillId="5" borderId="1" xfId="0" applyFont="1" applyFill="1" applyBorder="1" applyAlignment="1" applyProtection="1">
      <alignment horizontal="center"/>
      <protection hidden="1"/>
    </xf>
    <xf numFmtId="169" fontId="24" fillId="5" borderId="1" xfId="0" applyNumberFormat="1" applyFont="1" applyFill="1" applyBorder="1" applyProtection="1">
      <protection hidden="1"/>
    </xf>
    <xf numFmtId="0" fontId="25" fillId="5" borderId="1" xfId="0" applyFont="1" applyFill="1" applyBorder="1" applyProtection="1">
      <protection hidden="1"/>
    </xf>
    <xf numFmtId="0" fontId="25" fillId="0" borderId="0" xfId="0" applyFont="1" applyProtection="1">
      <protection hidden="1"/>
    </xf>
    <xf numFmtId="168" fontId="0" fillId="15" borderId="1" xfId="0" applyNumberFormat="1" applyFill="1" applyBorder="1" applyAlignment="1" applyProtection="1">
      <alignment wrapText="1"/>
      <protection locked="0" hidden="1"/>
    </xf>
    <xf numFmtId="0" fontId="0" fillId="0" borderId="0" xfId="0" applyAlignment="1">
      <alignment horizontal="center"/>
    </xf>
    <xf numFmtId="0" fontId="0" fillId="0" borderId="37" xfId="0" applyBorder="1" applyAlignment="1">
      <alignment horizontal="center"/>
    </xf>
    <xf numFmtId="0" fontId="0" fillId="5" borderId="7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center" vertical="center" wrapText="1"/>
    </xf>
    <xf numFmtId="0" fontId="0" fillId="5" borderId="50" xfId="0" applyFill="1" applyBorder="1" applyAlignment="1">
      <alignment horizontal="center" vertical="center" wrapText="1"/>
    </xf>
    <xf numFmtId="0" fontId="0" fillId="5" borderId="51" xfId="0" applyFill="1" applyBorder="1" applyAlignment="1">
      <alignment horizontal="center" vertical="center" wrapText="1"/>
    </xf>
    <xf numFmtId="0" fontId="0" fillId="5" borderId="52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55" xfId="0" applyFill="1" applyBorder="1" applyAlignment="1">
      <alignment horizontal="center" vertical="center" wrapText="1"/>
    </xf>
    <xf numFmtId="0" fontId="0" fillId="5" borderId="56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25" fillId="5" borderId="53" xfId="0" applyFont="1" applyFill="1" applyBorder="1" applyAlignment="1">
      <alignment horizontal="center" vertical="center" wrapText="1"/>
    </xf>
    <xf numFmtId="0" fontId="25" fillId="5" borderId="51" xfId="0" applyFont="1" applyFill="1" applyBorder="1" applyAlignment="1">
      <alignment horizontal="center" vertical="center" wrapText="1"/>
    </xf>
    <xf numFmtId="0" fontId="25" fillId="5" borderId="54" xfId="0" applyFont="1" applyFill="1" applyBorder="1" applyAlignment="1">
      <alignment horizontal="center" vertical="center" wrapText="1"/>
    </xf>
    <xf numFmtId="0" fontId="25" fillId="5" borderId="30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25" fillId="5" borderId="35" xfId="0" applyFont="1" applyFill="1" applyBorder="1" applyAlignment="1">
      <alignment horizontal="center" vertical="center" wrapText="1"/>
    </xf>
    <xf numFmtId="0" fontId="25" fillId="5" borderId="48" xfId="0" applyFont="1" applyFill="1" applyBorder="1" applyAlignment="1">
      <alignment horizontal="center" vertical="center" wrapText="1"/>
    </xf>
    <xf numFmtId="0" fontId="25" fillId="5" borderId="37" xfId="0" applyFont="1" applyFill="1" applyBorder="1" applyAlignment="1">
      <alignment horizontal="center" vertical="center" wrapText="1"/>
    </xf>
    <xf numFmtId="0" fontId="25" fillId="5" borderId="5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5" borderId="58" xfId="0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25" fillId="5" borderId="38" xfId="0" applyFont="1" applyFill="1" applyBorder="1" applyAlignment="1">
      <alignment horizontal="center" vertical="center" wrapText="1"/>
    </xf>
    <xf numFmtId="0" fontId="25" fillId="5" borderId="39" xfId="0" applyFont="1" applyFill="1" applyBorder="1" applyAlignment="1">
      <alignment horizontal="center" vertical="center" wrapText="1"/>
    </xf>
    <xf numFmtId="0" fontId="25" fillId="5" borderId="59" xfId="0" applyFont="1" applyFill="1" applyBorder="1" applyAlignment="1">
      <alignment horizontal="center" vertical="center" wrapText="1"/>
    </xf>
    <xf numFmtId="0" fontId="0" fillId="5" borderId="53" xfId="0" applyFill="1" applyBorder="1" applyAlignment="1">
      <alignment horizontal="center" vertical="center" wrapText="1"/>
    </xf>
    <xf numFmtId="0" fontId="0" fillId="5" borderId="54" xfId="0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0" fillId="5" borderId="35" xfId="0" applyFill="1" applyBorder="1" applyAlignment="1">
      <alignment horizontal="center" vertical="center" wrapText="1"/>
    </xf>
    <xf numFmtId="0" fontId="0" fillId="5" borderId="48" xfId="0" applyFill="1" applyBorder="1" applyAlignment="1">
      <alignment horizontal="center" vertical="center" wrapText="1"/>
    </xf>
    <xf numFmtId="0" fontId="0" fillId="5" borderId="57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0" fillId="3" borderId="2" xfId="1" applyNumberFormat="1" applyFont="1" applyFill="1" applyBorder="1" applyAlignment="1">
      <alignment horizontal="center" vertical="center" wrapText="1"/>
    </xf>
    <xf numFmtId="0" fontId="0" fillId="3" borderId="5" xfId="1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4" xfId="1" applyNumberFormat="1" applyFont="1" applyFill="1" applyBorder="1" applyAlignment="1">
      <alignment horizontal="center" vertical="center" wrapText="1"/>
    </xf>
    <xf numFmtId="0" fontId="0" fillId="3" borderId="15" xfId="1" applyNumberFormat="1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horizontal="center"/>
    </xf>
    <xf numFmtId="0" fontId="16" fillId="7" borderId="17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 wrapText="1"/>
    </xf>
    <xf numFmtId="0" fontId="16" fillId="7" borderId="26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center" vertical="center" wrapText="1"/>
    </xf>
    <xf numFmtId="0" fontId="16" fillId="7" borderId="23" xfId="0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 wrapText="1"/>
    </xf>
    <xf numFmtId="0" fontId="16" fillId="7" borderId="25" xfId="0" applyFont="1" applyFill="1" applyBorder="1" applyAlignment="1">
      <alignment horizontal="center" vertical="center" wrapText="1"/>
    </xf>
    <xf numFmtId="0" fontId="16" fillId="7" borderId="28" xfId="0" applyFont="1" applyFill="1" applyBorder="1" applyAlignment="1">
      <alignment horizontal="center" vertical="center" wrapText="1"/>
    </xf>
    <xf numFmtId="0" fontId="38" fillId="18" borderId="18" xfId="0" applyFont="1" applyFill="1" applyBorder="1" applyAlignment="1">
      <alignment horizontal="center" vertical="center" wrapText="1"/>
    </xf>
    <xf numFmtId="0" fontId="14" fillId="0" borderId="0" xfId="7" applyFont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35" fillId="18" borderId="18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wrapText="1"/>
    </xf>
    <xf numFmtId="0" fontId="1" fillId="3" borderId="38" xfId="0" applyFont="1" applyFill="1" applyBorder="1" applyAlignment="1">
      <alignment horizontal="center" wrapText="1"/>
    </xf>
    <xf numFmtId="0" fontId="1" fillId="3" borderId="39" xfId="0" applyFont="1" applyFill="1" applyBorder="1" applyAlignment="1">
      <alignment horizontal="center" wrapText="1"/>
    </xf>
    <xf numFmtId="0" fontId="30" fillId="14" borderId="1" xfId="0" applyFont="1" applyFill="1" applyBorder="1" applyAlignment="1">
      <alignment horizontal="left" vertical="top" wrapText="1"/>
    </xf>
    <xf numFmtId="0" fontId="27" fillId="14" borderId="32" xfId="0" applyFont="1" applyFill="1" applyBorder="1" applyAlignment="1">
      <alignment horizontal="left" vertical="center" wrapText="1"/>
    </xf>
    <xf numFmtId="0" fontId="27" fillId="14" borderId="45" xfId="0" applyFont="1" applyFill="1" applyBorder="1" applyAlignment="1">
      <alignment horizontal="left" vertical="center" wrapText="1"/>
    </xf>
    <xf numFmtId="0" fontId="27" fillId="14" borderId="33" xfId="0" applyFont="1" applyFill="1" applyBorder="1" applyAlignment="1">
      <alignment horizontal="left" vertical="center" wrapText="1"/>
    </xf>
    <xf numFmtId="0" fontId="30" fillId="14" borderId="32" xfId="0" applyFont="1" applyFill="1" applyBorder="1" applyAlignment="1">
      <alignment horizontal="left" vertical="center" wrapText="1"/>
    </xf>
    <xf numFmtId="0" fontId="30" fillId="14" borderId="33" xfId="0" applyFont="1" applyFill="1" applyBorder="1" applyAlignment="1">
      <alignment horizontal="left" vertical="center" wrapText="1"/>
    </xf>
    <xf numFmtId="0" fontId="23" fillId="2" borderId="0" xfId="0" applyFont="1" applyFill="1" applyAlignment="1" applyProtection="1">
      <alignment horizontal="center"/>
      <protection hidden="1"/>
    </xf>
    <xf numFmtId="0" fontId="26" fillId="2" borderId="1" xfId="0" applyFont="1" applyFill="1" applyBorder="1" applyAlignment="1" applyProtection="1">
      <alignment horizontal="center"/>
      <protection hidden="1"/>
    </xf>
    <xf numFmtId="0" fontId="23" fillId="13" borderId="32" xfId="0" applyFont="1" applyFill="1" applyBorder="1" applyAlignment="1" applyProtection="1">
      <alignment horizontal="left" vertical="center"/>
      <protection hidden="1"/>
    </xf>
    <xf numFmtId="0" fontId="23" fillId="13" borderId="33" xfId="0" applyFont="1" applyFill="1" applyBorder="1" applyAlignment="1" applyProtection="1">
      <alignment horizontal="left" vertical="center"/>
      <protection hidden="1"/>
    </xf>
    <xf numFmtId="169" fontId="23" fillId="13" borderId="32" xfId="0" applyNumberFormat="1" applyFont="1" applyFill="1" applyBorder="1" applyAlignment="1" applyProtection="1">
      <alignment horizontal="right" vertical="center"/>
      <protection hidden="1"/>
    </xf>
    <xf numFmtId="169" fontId="23" fillId="13" borderId="33" xfId="0" applyNumberFormat="1" applyFont="1" applyFill="1" applyBorder="1" applyAlignment="1" applyProtection="1">
      <alignment horizontal="right" vertical="center"/>
      <protection hidden="1"/>
    </xf>
    <xf numFmtId="0" fontId="23" fillId="13" borderId="53" xfId="0" applyFont="1" applyFill="1" applyBorder="1" applyAlignment="1" applyProtection="1">
      <alignment horizontal="center" vertical="center"/>
      <protection hidden="1"/>
    </xf>
    <xf numFmtId="0" fontId="23" fillId="13" borderId="51" xfId="0" applyFont="1" applyFill="1" applyBorder="1" applyAlignment="1" applyProtection="1">
      <alignment horizontal="center" vertical="center"/>
      <protection hidden="1"/>
    </xf>
    <xf numFmtId="0" fontId="23" fillId="13" borderId="30" xfId="0" applyFont="1" applyFill="1" applyBorder="1" applyAlignment="1" applyProtection="1">
      <alignment horizontal="center" vertical="center"/>
      <protection hidden="1"/>
    </xf>
    <xf numFmtId="0" fontId="23" fillId="13" borderId="0" xfId="0" applyFont="1" applyFill="1" applyAlignment="1" applyProtection="1">
      <alignment horizontal="center" vertical="center"/>
      <protection hidden="1"/>
    </xf>
    <xf numFmtId="0" fontId="23" fillId="13" borderId="48" xfId="0" applyFont="1" applyFill="1" applyBorder="1" applyAlignment="1" applyProtection="1">
      <alignment horizontal="center" vertical="center"/>
      <protection hidden="1"/>
    </xf>
    <xf numFmtId="0" fontId="23" fillId="13" borderId="37" xfId="0" applyFont="1" applyFill="1" applyBorder="1" applyAlignment="1" applyProtection="1">
      <alignment horizontal="center" vertical="center"/>
      <protection hidden="1"/>
    </xf>
    <xf numFmtId="10" fontId="24" fillId="0" borderId="53" xfId="0" applyNumberFormat="1" applyFont="1" applyBorder="1" applyAlignment="1" applyProtection="1">
      <alignment horizontal="center" vertical="center"/>
      <protection hidden="1"/>
    </xf>
    <xf numFmtId="10" fontId="24" fillId="0" borderId="52" xfId="0" applyNumberFormat="1" applyFont="1" applyBorder="1" applyAlignment="1" applyProtection="1">
      <alignment horizontal="center" vertical="center"/>
      <protection hidden="1"/>
    </xf>
    <xf numFmtId="10" fontId="24" fillId="0" borderId="30" xfId="0" applyNumberFormat="1" applyFont="1" applyBorder="1" applyAlignment="1" applyProtection="1">
      <alignment horizontal="center" vertical="center"/>
      <protection hidden="1"/>
    </xf>
    <xf numFmtId="10" fontId="24" fillId="0" borderId="55" xfId="0" applyNumberFormat="1" applyFont="1" applyBorder="1" applyAlignment="1" applyProtection="1">
      <alignment horizontal="center" vertical="center"/>
      <protection hidden="1"/>
    </xf>
    <xf numFmtId="10" fontId="24" fillId="0" borderId="48" xfId="0" applyNumberFormat="1" applyFont="1" applyBorder="1" applyAlignment="1" applyProtection="1">
      <alignment horizontal="center" vertical="center"/>
      <protection hidden="1"/>
    </xf>
    <xf numFmtId="10" fontId="24" fillId="0" borderId="43" xfId="0" applyNumberFormat="1" applyFont="1" applyBorder="1" applyAlignment="1" applyProtection="1">
      <alignment horizontal="center" vertical="center"/>
      <protection hidden="1"/>
    </xf>
  </cellXfs>
  <cellStyles count="19">
    <cellStyle name="celá čísla" xfId="17" xr:uid="{0052E73F-5837-4669-A705-E79D9E0B67C7}"/>
    <cellStyle name="Čárka" xfId="1" builtinId="3"/>
    <cellStyle name="čárky 2" xfId="16" xr:uid="{BDBE5B00-5A88-40E6-B52A-83BAC2654544}"/>
    <cellStyle name="normal" xfId="10" xr:uid="{E7919737-C28C-4F62-8823-FA172F96C3F8}"/>
    <cellStyle name="Normální" xfId="0" builtinId="0"/>
    <cellStyle name="normální 10" xfId="15" xr:uid="{6C3F4230-D76E-421D-B9BF-F022097CD4C1}"/>
    <cellStyle name="Normální 2" xfId="8" xr:uid="{76F49C79-DEC5-4CE5-AD76-4477229BEF9E}"/>
    <cellStyle name="normální 2 2 2 3 2" xfId="12" xr:uid="{EBA7F44B-DAFB-485F-B472-E0E16966E112}"/>
    <cellStyle name="normální 2 3 3" xfId="13" xr:uid="{DDD32CA6-51DD-452E-B75E-9CD142C84ACA}"/>
    <cellStyle name="normální 2 4" xfId="11" xr:uid="{D97E7A0F-E8F7-4FC2-9C54-E3D4A5433292}"/>
    <cellStyle name="normální 3" xfId="2" xr:uid="{FB599AE4-0B40-4097-B7D1-E22E18D3AE20}"/>
    <cellStyle name="Normální 4" xfId="9" xr:uid="{E9B3FD36-F2D9-4762-B809-C274E4A24B8A}"/>
    <cellStyle name="Normální 5" xfId="18" xr:uid="{D9921BE6-ADCE-4E34-86D2-2C9C4D57BD5B}"/>
    <cellStyle name="normální_021 ISPV" xfId="3" xr:uid="{BCCA6EB5-A1DC-4F09-90BA-3217FA2EF1B9}"/>
    <cellStyle name="normální_022 ISPVP vaz" xfId="4" xr:uid="{E290698D-8E62-4524-9950-1BF311551EF0}"/>
    <cellStyle name="normální_ISPV984" xfId="5" xr:uid="{7CB43AA7-1A32-43BB-93F6-38E06DF2C20C}"/>
    <cellStyle name="normální_M1 vazena" xfId="7" xr:uid="{272FF3AC-98CE-44C2-AAFF-35E2D83B13AB}"/>
    <cellStyle name="normální_NewTables var c M5 navrh" xfId="6" xr:uid="{22EE07AC-2CC5-4179-A9B8-62B637ECA289}"/>
    <cellStyle name="procent 2" xfId="14" xr:uid="{BFAF639A-BDCC-4458-8BF1-8EE0181AEED7}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fgColor rgb="FFFF99CC"/>
          <bgColor rgb="FFFFCCFF"/>
        </patternFill>
      </fill>
    </dxf>
  </dxfs>
  <tableStyles count="0" defaultTableStyle="TableStyleMedium2" defaultPivotStyle="PivotStyleLight16"/>
  <colors>
    <mruColors>
      <color rgb="FFCCECFF"/>
      <color rgb="FFFF7C80"/>
      <color rgb="FF99CC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</xdr:row>
      <xdr:rowOff>66675</xdr:rowOff>
    </xdr:from>
    <xdr:to>
      <xdr:col>12</xdr:col>
      <xdr:colOff>31115</xdr:colOff>
      <xdr:row>56</xdr:row>
      <xdr:rowOff>67945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E856664-46EA-4FB2-BBB0-49D24CD6A7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66700"/>
          <a:ext cx="7813040" cy="1100264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>
    <xdr:from>
      <xdr:col>3</xdr:col>
      <xdr:colOff>457200</xdr:colOff>
      <xdr:row>8</xdr:row>
      <xdr:rowOff>171450</xdr:rowOff>
    </xdr:from>
    <xdr:to>
      <xdr:col>8</xdr:col>
      <xdr:colOff>438150</xdr:colOff>
      <xdr:row>15</xdr:row>
      <xdr:rowOff>199999</xdr:rowOff>
    </xdr:to>
    <xdr:sp macro="" textlink="">
      <xdr:nvSpPr>
        <xdr:cNvPr id="3" name="Textové pole 2">
          <a:extLst>
            <a:ext uri="{FF2B5EF4-FFF2-40B4-BE49-F238E27FC236}">
              <a16:creationId xmlns:a16="http://schemas.microsoft.com/office/drawing/2014/main" id="{24A45C78-CDF9-4AC6-A2D5-AB8667CE4161}"/>
            </a:ext>
          </a:extLst>
        </xdr:cNvPr>
        <xdr:cNvSpPr txBox="1">
          <a:spLocks noChangeArrowheads="1"/>
        </xdr:cNvSpPr>
      </xdr:nvSpPr>
      <xdr:spPr bwMode="auto">
        <a:xfrm>
          <a:off x="2514600" y="1771650"/>
          <a:ext cx="3409950" cy="1428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Ministerstvo průmyslu a obchodu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České republiky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Sekce fondů EU – Řídící orgán OP TAK</a:t>
          </a: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142875</xdr:colOff>
      <xdr:row>22</xdr:row>
      <xdr:rowOff>76201</xdr:rowOff>
    </xdr:from>
    <xdr:to>
      <xdr:col>9</xdr:col>
      <xdr:colOff>219075</xdr:colOff>
      <xdr:row>29</xdr:row>
      <xdr:rowOff>104776</xdr:rowOff>
    </xdr:to>
    <xdr:sp macro="" textlink="">
      <xdr:nvSpPr>
        <xdr:cNvPr id="4" name="Textové pole 2">
          <a:extLst>
            <a:ext uri="{FF2B5EF4-FFF2-40B4-BE49-F238E27FC236}">
              <a16:creationId xmlns:a16="http://schemas.microsoft.com/office/drawing/2014/main" id="{A062774E-88C4-4AAF-BF2F-0CD3347B2200}"/>
            </a:ext>
          </a:extLst>
        </xdr:cNvPr>
        <xdr:cNvSpPr txBox="1">
          <a:spLocks noChangeArrowheads="1"/>
        </xdr:cNvSpPr>
      </xdr:nvSpPr>
      <xdr:spPr bwMode="auto">
        <a:xfrm>
          <a:off x="2200275" y="4476751"/>
          <a:ext cx="4191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effectLst/>
            </a:rPr>
            <a:t>Příloha č. </a:t>
          </a:r>
          <a:r>
            <a:rPr lang="cs-CZ" sz="1400" b="1">
              <a:solidFill>
                <a:sysClr val="windowText" lastClr="000000"/>
              </a:solidFill>
              <a:effectLst/>
            </a:rPr>
            <a:t>6</a:t>
          </a: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ysClr val="windowText" lastClr="000000"/>
              </a:solidFill>
              <a:effectLst/>
            </a:rPr>
            <a:t>Příloha podnikatelského záměru </a:t>
          </a:r>
          <a:br>
            <a:rPr lang="cs-CZ" sz="1400" b="1">
              <a:solidFill>
                <a:sysClr val="windowText" lastClr="000000"/>
              </a:solidFill>
              <a:effectLst/>
            </a:rPr>
          </a:br>
          <a:r>
            <a:rPr lang="cs-CZ" sz="1400" b="1">
              <a:solidFill>
                <a:sysClr val="windowText" lastClr="000000"/>
              </a:solidFill>
              <a:effectLst/>
            </a:rPr>
            <a:t> Tabulka rozpočtových položek </a:t>
          </a:r>
          <a:br>
            <a:rPr lang="cs-CZ" sz="1400" b="1">
              <a:solidFill>
                <a:sysClr val="windowText" lastClr="000000"/>
              </a:solidFill>
              <a:effectLst/>
            </a:rPr>
          </a:br>
          <a:r>
            <a:rPr lang="cs-CZ" sz="1400" b="1">
              <a:solidFill>
                <a:sysClr val="windowText" lastClr="000000"/>
              </a:solidFill>
              <a:effectLst/>
            </a:rPr>
            <a:t>Aplikace – výzva II. – VÝVOJ</a:t>
          </a:r>
          <a:r>
            <a:rPr lang="cs-CZ" sz="1400" b="1" baseline="0">
              <a:solidFill>
                <a:sysClr val="windowText" lastClr="000000"/>
              </a:solidFill>
              <a:effectLst/>
            </a:rPr>
            <a:t> DIGITÁLNÍCH ŘEŠENÍ</a:t>
          </a:r>
          <a:endParaRPr lang="cs-CZ" sz="1400" b="1">
            <a:solidFill>
              <a:sysClr val="windowText" lastClr="000000"/>
            </a:solidFill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 sz="1400" b="1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95250</xdr:colOff>
      <xdr:row>2</xdr:row>
      <xdr:rowOff>95250</xdr:rowOff>
    </xdr:from>
    <xdr:to>
      <xdr:col>4</xdr:col>
      <xdr:colOff>4233</xdr:colOff>
      <xdr:row>4</xdr:row>
      <xdr:rowOff>130387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9B3DB34-E6A0-483A-845F-582682CE8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81050" y="495300"/>
          <a:ext cx="1947333" cy="4351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447675</xdr:colOff>
      <xdr:row>51</xdr:row>
      <xdr:rowOff>95250</xdr:rowOff>
    </xdr:from>
    <xdr:to>
      <xdr:col>6</xdr:col>
      <xdr:colOff>247650</xdr:colOff>
      <xdr:row>53</xdr:row>
      <xdr:rowOff>161091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73C1D638-534B-4BDC-9EA2-614FF206B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10296525"/>
          <a:ext cx="3228975" cy="465891"/>
        </a:xfrm>
        <a:prstGeom prst="rect">
          <a:avLst/>
        </a:prstGeom>
      </xdr:spPr>
    </xdr:pic>
    <xdr:clientData/>
  </xdr:twoCellAnchor>
  <xdr:twoCellAnchor>
    <xdr:from>
      <xdr:col>5</xdr:col>
      <xdr:colOff>19050</xdr:colOff>
      <xdr:row>15</xdr:row>
      <xdr:rowOff>76200</xdr:rowOff>
    </xdr:from>
    <xdr:to>
      <xdr:col>7</xdr:col>
      <xdr:colOff>228600</xdr:colOff>
      <xdr:row>17</xdr:row>
      <xdr:rowOff>38100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AD9B2673-5855-4977-A84E-0C6DFF288140}"/>
            </a:ext>
          </a:extLst>
        </xdr:cNvPr>
        <xdr:cNvSpPr txBox="1"/>
      </xdr:nvSpPr>
      <xdr:spPr>
        <a:xfrm>
          <a:off x="3448050" y="3076575"/>
          <a:ext cx="15811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990600</xdr:colOff>
      <xdr:row>2</xdr:row>
      <xdr:rowOff>121920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1A62B89-EBA7-4E29-8C8C-B2CF2099A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45720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55A5CDD-81CA-4A05-927B-EDBC12E7C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45720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57C2A32-DC11-4703-9383-BDA0CAD36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20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2</xdr:col>
      <xdr:colOff>133350</xdr:colOff>
      <xdr:row>2</xdr:row>
      <xdr:rowOff>121920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F4C4CBB-7070-40CA-BF84-8320638A4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121920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031743C-B338-41DF-B81A-4DDF09B4E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0</xdr:col>
      <xdr:colOff>2038350</xdr:colOff>
      <xdr:row>2</xdr:row>
      <xdr:rowOff>125095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FE9CFF2-0965-480F-8A37-C55920557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BA2E7-7A97-49F9-8C2B-9A17805951FC}">
  <dimension ref="A1"/>
  <sheetViews>
    <sheetView workbookViewId="0">
      <selection activeCell="P15" sqref="P15"/>
    </sheetView>
  </sheetViews>
  <sheetFormatPr defaultColWidth="9.140625" defaultRowHeight="15.75"/>
  <cols>
    <col min="1" max="16384" width="9.140625" style="60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D3DB-6D16-4E68-BD44-C50BE5A18524}">
  <sheetPr>
    <tabColor rgb="FFFF0000"/>
  </sheetPr>
  <dimension ref="A1:L9"/>
  <sheetViews>
    <sheetView tabSelected="1" workbookViewId="0">
      <selection activeCell="B5" sqref="B5"/>
    </sheetView>
  </sheetViews>
  <sheetFormatPr defaultRowHeight="15"/>
  <cols>
    <col min="1" max="1" width="15.7109375" style="29" bestFit="1" customWidth="1"/>
    <col min="2" max="2" width="42.7109375" customWidth="1"/>
  </cols>
  <sheetData>
    <row r="1" spans="1:12">
      <c r="A1" s="144"/>
      <c r="B1" s="144"/>
      <c r="H1" s="2"/>
      <c r="J1" s="30"/>
      <c r="K1" s="31"/>
      <c r="L1" s="31"/>
    </row>
    <row r="2" spans="1:12">
      <c r="A2" s="144"/>
      <c r="B2" s="144"/>
      <c r="H2" s="2"/>
      <c r="J2" s="30"/>
      <c r="K2" s="31"/>
      <c r="L2" s="31"/>
    </row>
    <row r="3" spans="1:12">
      <c r="A3" s="145"/>
      <c r="B3" s="145"/>
      <c r="H3" s="2"/>
      <c r="J3" s="30"/>
      <c r="K3" s="31"/>
      <c r="L3" s="31"/>
    </row>
    <row r="4" spans="1:12">
      <c r="A4" s="40"/>
      <c r="B4" s="41" t="s">
        <v>0</v>
      </c>
    </row>
    <row r="5" spans="1:12">
      <c r="A5" s="42" t="s">
        <v>1</v>
      </c>
      <c r="B5" s="43"/>
    </row>
    <row r="6" spans="1:12">
      <c r="A6" s="42" t="s">
        <v>2</v>
      </c>
      <c r="B6" s="43"/>
    </row>
    <row r="7" spans="1:12">
      <c r="A7" s="42" t="s">
        <v>3</v>
      </c>
      <c r="B7" s="43"/>
    </row>
    <row r="8" spans="1:12">
      <c r="A8" s="42" t="s">
        <v>4</v>
      </c>
      <c r="B8" s="43"/>
    </row>
    <row r="9" spans="1:12">
      <c r="A9" s="42" t="s">
        <v>5</v>
      </c>
      <c r="B9" s="43"/>
    </row>
  </sheetData>
  <mergeCells count="1">
    <mergeCell ref="A1:B3"/>
  </mergeCells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8588B-2703-46FA-9F2B-54835FD70432}">
  <dimension ref="A3:N42"/>
  <sheetViews>
    <sheetView showGridLines="0" workbookViewId="0">
      <selection activeCell="E33" sqref="E33:N33"/>
    </sheetView>
  </sheetViews>
  <sheetFormatPr defaultColWidth="8.7109375" defaultRowHeight="15"/>
  <sheetData>
    <row r="3" spans="1:14" ht="15.75" thickBot="1"/>
    <row r="4" spans="1:14" ht="19.5" thickBot="1">
      <c r="A4" s="149" t="s">
        <v>6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1"/>
    </row>
    <row r="5" spans="1:14">
      <c r="A5" s="152" t="s">
        <v>7</v>
      </c>
      <c r="B5" s="153"/>
      <c r="C5" s="153"/>
      <c r="D5" s="153"/>
      <c r="E5" s="154" t="s">
        <v>8</v>
      </c>
      <c r="F5" s="154"/>
      <c r="G5" s="154"/>
      <c r="H5" s="154"/>
      <c r="I5" s="154"/>
      <c r="J5" s="154"/>
      <c r="K5" s="154"/>
      <c r="L5" s="154"/>
      <c r="M5" s="154"/>
      <c r="N5" s="155"/>
    </row>
    <row r="6" spans="1:14" ht="15" customHeight="1">
      <c r="A6" s="146" t="s">
        <v>9</v>
      </c>
      <c r="B6" s="147"/>
      <c r="C6" s="147"/>
      <c r="D6" s="147"/>
      <c r="E6" s="156" t="s">
        <v>731</v>
      </c>
      <c r="F6" s="156"/>
      <c r="G6" s="156"/>
      <c r="H6" s="156"/>
      <c r="I6" s="156"/>
      <c r="J6" s="156"/>
      <c r="K6" s="156"/>
      <c r="L6" s="156"/>
      <c r="M6" s="156"/>
      <c r="N6" s="157"/>
    </row>
    <row r="7" spans="1:14">
      <c r="A7" s="146"/>
      <c r="B7" s="147"/>
      <c r="C7" s="147"/>
      <c r="D7" s="147"/>
      <c r="E7" s="156"/>
      <c r="F7" s="156"/>
      <c r="G7" s="156"/>
      <c r="H7" s="156"/>
      <c r="I7" s="156"/>
      <c r="J7" s="156"/>
      <c r="K7" s="156"/>
      <c r="L7" s="156"/>
      <c r="M7" s="156"/>
      <c r="N7" s="157"/>
    </row>
    <row r="8" spans="1:14" ht="42.6" customHeight="1">
      <c r="A8" s="146"/>
      <c r="B8" s="147"/>
      <c r="C8" s="147"/>
      <c r="D8" s="147"/>
      <c r="E8" s="156"/>
      <c r="F8" s="156"/>
      <c r="G8" s="156"/>
      <c r="H8" s="156"/>
      <c r="I8" s="156"/>
      <c r="J8" s="156"/>
      <c r="K8" s="156"/>
      <c r="L8" s="156"/>
      <c r="M8" s="156"/>
      <c r="N8" s="157"/>
    </row>
    <row r="9" spans="1:14" ht="15" customHeight="1">
      <c r="A9" s="146" t="s">
        <v>10</v>
      </c>
      <c r="B9" s="147"/>
      <c r="C9" s="147"/>
      <c r="D9" s="147"/>
      <c r="E9" s="156" t="s">
        <v>732</v>
      </c>
      <c r="F9" s="156"/>
      <c r="G9" s="156"/>
      <c r="H9" s="156"/>
      <c r="I9" s="156"/>
      <c r="J9" s="156"/>
      <c r="K9" s="156"/>
      <c r="L9" s="156"/>
      <c r="M9" s="156"/>
      <c r="N9" s="157"/>
    </row>
    <row r="10" spans="1:14">
      <c r="A10" s="146"/>
      <c r="B10" s="147"/>
      <c r="C10" s="147"/>
      <c r="D10" s="147"/>
      <c r="E10" s="156"/>
      <c r="F10" s="156"/>
      <c r="G10" s="156"/>
      <c r="H10" s="156"/>
      <c r="I10" s="156"/>
      <c r="J10" s="156"/>
      <c r="K10" s="156"/>
      <c r="L10" s="156"/>
      <c r="M10" s="156"/>
      <c r="N10" s="157"/>
    </row>
    <row r="11" spans="1:14">
      <c r="A11" s="146"/>
      <c r="B11" s="147"/>
      <c r="C11" s="147"/>
      <c r="D11" s="147"/>
      <c r="E11" s="156"/>
      <c r="F11" s="156"/>
      <c r="G11" s="156"/>
      <c r="H11" s="156"/>
      <c r="I11" s="156"/>
      <c r="J11" s="156"/>
      <c r="K11" s="156"/>
      <c r="L11" s="156"/>
      <c r="M11" s="156"/>
      <c r="N11" s="157"/>
    </row>
    <row r="12" spans="1:14">
      <c r="A12" s="146"/>
      <c r="B12" s="147"/>
      <c r="C12" s="147"/>
      <c r="D12" s="147"/>
      <c r="E12" s="156"/>
      <c r="F12" s="156"/>
      <c r="G12" s="156"/>
      <c r="H12" s="156"/>
      <c r="I12" s="156"/>
      <c r="J12" s="156"/>
      <c r="K12" s="156"/>
      <c r="L12" s="156"/>
      <c r="M12" s="156"/>
      <c r="N12" s="157"/>
    </row>
    <row r="13" spans="1:14">
      <c r="A13" s="146"/>
      <c r="B13" s="147"/>
      <c r="C13" s="147"/>
      <c r="D13" s="147"/>
      <c r="E13" s="156"/>
      <c r="F13" s="156"/>
      <c r="G13" s="156"/>
      <c r="H13" s="156"/>
      <c r="I13" s="156"/>
      <c r="J13" s="156"/>
      <c r="K13" s="156"/>
      <c r="L13" s="156"/>
      <c r="M13" s="156"/>
      <c r="N13" s="157"/>
    </row>
    <row r="14" spans="1:14" ht="15" customHeight="1">
      <c r="A14" s="146"/>
      <c r="B14" s="147"/>
      <c r="C14" s="147"/>
      <c r="D14" s="147"/>
      <c r="E14" s="156"/>
      <c r="F14" s="156"/>
      <c r="G14" s="156"/>
      <c r="H14" s="156"/>
      <c r="I14" s="156"/>
      <c r="J14" s="156"/>
      <c r="K14" s="156"/>
      <c r="L14" s="156"/>
      <c r="M14" s="156"/>
      <c r="N14" s="157"/>
    </row>
    <row r="15" spans="1:14">
      <c r="A15" s="146"/>
      <c r="B15" s="147"/>
      <c r="C15" s="147"/>
      <c r="D15" s="147"/>
      <c r="E15" s="156"/>
      <c r="F15" s="156"/>
      <c r="G15" s="156"/>
      <c r="H15" s="156"/>
      <c r="I15" s="156"/>
      <c r="J15" s="156"/>
      <c r="K15" s="156"/>
      <c r="L15" s="156"/>
      <c r="M15" s="156"/>
      <c r="N15" s="157"/>
    </row>
    <row r="16" spans="1:14">
      <c r="A16" s="146"/>
      <c r="B16" s="147"/>
      <c r="C16" s="147"/>
      <c r="D16" s="147"/>
      <c r="E16" s="156"/>
      <c r="F16" s="156"/>
      <c r="G16" s="156"/>
      <c r="H16" s="156"/>
      <c r="I16" s="156"/>
      <c r="J16" s="156"/>
      <c r="K16" s="156"/>
      <c r="L16" s="156"/>
      <c r="M16" s="156"/>
      <c r="N16" s="157"/>
    </row>
    <row r="17" spans="1:14" ht="15" customHeight="1">
      <c r="A17" s="158" t="s">
        <v>1265</v>
      </c>
      <c r="B17" s="159"/>
      <c r="C17" s="159"/>
      <c r="D17" s="160"/>
      <c r="E17" s="167" t="s">
        <v>1267</v>
      </c>
      <c r="F17" s="168"/>
      <c r="G17" s="168"/>
      <c r="H17" s="168"/>
      <c r="I17" s="168"/>
      <c r="J17" s="168"/>
      <c r="K17" s="168"/>
      <c r="L17" s="168"/>
      <c r="M17" s="168"/>
      <c r="N17" s="169"/>
    </row>
    <row r="18" spans="1:14">
      <c r="A18" s="161"/>
      <c r="B18" s="162"/>
      <c r="C18" s="162"/>
      <c r="D18" s="163"/>
      <c r="E18" s="170"/>
      <c r="F18" s="171"/>
      <c r="G18" s="171"/>
      <c r="H18" s="171"/>
      <c r="I18" s="171"/>
      <c r="J18" s="171"/>
      <c r="K18" s="171"/>
      <c r="L18" s="171"/>
      <c r="M18" s="171"/>
      <c r="N18" s="172"/>
    </row>
    <row r="19" spans="1:14">
      <c r="A19" s="161"/>
      <c r="B19" s="162"/>
      <c r="C19" s="162"/>
      <c r="D19" s="163"/>
      <c r="E19" s="170"/>
      <c r="F19" s="171"/>
      <c r="G19" s="171"/>
      <c r="H19" s="171"/>
      <c r="I19" s="171"/>
      <c r="J19" s="171"/>
      <c r="K19" s="171"/>
      <c r="L19" s="171"/>
      <c r="M19" s="171"/>
      <c r="N19" s="172"/>
    </row>
    <row r="20" spans="1:14">
      <c r="A20" s="164"/>
      <c r="B20" s="165"/>
      <c r="C20" s="165"/>
      <c r="D20" s="166"/>
      <c r="E20" s="173"/>
      <c r="F20" s="174"/>
      <c r="G20" s="174"/>
      <c r="H20" s="174"/>
      <c r="I20" s="174"/>
      <c r="J20" s="174"/>
      <c r="K20" s="174"/>
      <c r="L20" s="174"/>
      <c r="M20" s="174"/>
      <c r="N20" s="175"/>
    </row>
    <row r="21" spans="1:14" ht="15" customHeight="1">
      <c r="A21" s="158" t="s">
        <v>1266</v>
      </c>
      <c r="B21" s="159"/>
      <c r="C21" s="159"/>
      <c r="D21" s="160"/>
      <c r="E21" s="167" t="s">
        <v>1268</v>
      </c>
      <c r="F21" s="168"/>
      <c r="G21" s="168"/>
      <c r="H21" s="168"/>
      <c r="I21" s="168"/>
      <c r="J21" s="168"/>
      <c r="K21" s="168"/>
      <c r="L21" s="168"/>
      <c r="M21" s="168"/>
      <c r="N21" s="169"/>
    </row>
    <row r="22" spans="1:14">
      <c r="A22" s="161"/>
      <c r="B22" s="162"/>
      <c r="C22" s="162"/>
      <c r="D22" s="163"/>
      <c r="E22" s="170"/>
      <c r="F22" s="171"/>
      <c r="G22" s="171"/>
      <c r="H22" s="171"/>
      <c r="I22" s="171"/>
      <c r="J22" s="171"/>
      <c r="K22" s="171"/>
      <c r="L22" s="171"/>
      <c r="M22" s="171"/>
      <c r="N22" s="172"/>
    </row>
    <row r="23" spans="1:14">
      <c r="A23" s="161"/>
      <c r="B23" s="162"/>
      <c r="C23" s="162"/>
      <c r="D23" s="163"/>
      <c r="E23" s="170"/>
      <c r="F23" s="171"/>
      <c r="G23" s="171"/>
      <c r="H23" s="171"/>
      <c r="I23" s="171"/>
      <c r="J23" s="171"/>
      <c r="K23" s="171"/>
      <c r="L23" s="171"/>
      <c r="M23" s="171"/>
      <c r="N23" s="172"/>
    </row>
    <row r="24" spans="1:14">
      <c r="A24" s="164"/>
      <c r="B24" s="165"/>
      <c r="C24" s="165"/>
      <c r="D24" s="166"/>
      <c r="E24" s="173"/>
      <c r="F24" s="174"/>
      <c r="G24" s="174"/>
      <c r="H24" s="174"/>
      <c r="I24" s="174"/>
      <c r="J24" s="174"/>
      <c r="K24" s="174"/>
      <c r="L24" s="174"/>
      <c r="M24" s="174"/>
      <c r="N24" s="175"/>
    </row>
    <row r="25" spans="1:14" ht="15" customHeight="1">
      <c r="A25" s="146" t="s">
        <v>11</v>
      </c>
      <c r="B25" s="147"/>
      <c r="C25" s="147"/>
      <c r="D25" s="147"/>
      <c r="E25" s="147" t="s">
        <v>12</v>
      </c>
      <c r="F25" s="147"/>
      <c r="G25" s="147"/>
      <c r="H25" s="147"/>
      <c r="I25" s="147"/>
      <c r="J25" s="147"/>
      <c r="K25" s="147"/>
      <c r="L25" s="147"/>
      <c r="M25" s="147"/>
      <c r="N25" s="148"/>
    </row>
    <row r="26" spans="1:14">
      <c r="A26" s="146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8"/>
    </row>
    <row r="27" spans="1:14" ht="15" customHeight="1">
      <c r="A27" s="146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8"/>
    </row>
    <row r="28" spans="1:14">
      <c r="A28" s="146" t="s">
        <v>13</v>
      </c>
      <c r="B28" s="147"/>
      <c r="C28" s="147"/>
      <c r="D28" s="147"/>
      <c r="E28" s="147" t="s">
        <v>14</v>
      </c>
      <c r="F28" s="147"/>
      <c r="G28" s="147"/>
      <c r="H28" s="147"/>
      <c r="I28" s="147"/>
      <c r="J28" s="147"/>
      <c r="K28" s="147"/>
      <c r="L28" s="147"/>
      <c r="M28" s="147"/>
      <c r="N28" s="148"/>
    </row>
    <row r="29" spans="1:14">
      <c r="A29" s="146"/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8"/>
    </row>
    <row r="30" spans="1:14" ht="15" customHeight="1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8"/>
    </row>
    <row r="31" spans="1:14">
      <c r="A31" s="146" t="s">
        <v>15</v>
      </c>
      <c r="B31" s="147"/>
      <c r="C31" s="147"/>
      <c r="D31" s="147"/>
      <c r="E31" s="147" t="s">
        <v>16</v>
      </c>
      <c r="F31" s="147"/>
      <c r="G31" s="147"/>
      <c r="H31" s="147"/>
      <c r="I31" s="147"/>
      <c r="J31" s="147"/>
      <c r="K31" s="147"/>
      <c r="L31" s="147"/>
      <c r="M31" s="147"/>
      <c r="N31" s="148"/>
    </row>
    <row r="32" spans="1:14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8"/>
    </row>
    <row r="33" spans="1:14" ht="37.5" customHeight="1">
      <c r="A33" s="184" t="s">
        <v>17</v>
      </c>
      <c r="B33" s="185"/>
      <c r="C33" s="185"/>
      <c r="D33" s="186"/>
      <c r="E33" s="187" t="s">
        <v>1269</v>
      </c>
      <c r="F33" s="188"/>
      <c r="G33" s="188"/>
      <c r="H33" s="188"/>
      <c r="I33" s="188"/>
      <c r="J33" s="188"/>
      <c r="K33" s="188"/>
      <c r="L33" s="188"/>
      <c r="M33" s="188"/>
      <c r="N33" s="189"/>
    </row>
    <row r="34" spans="1:14">
      <c r="A34" s="158" t="s">
        <v>18</v>
      </c>
      <c r="B34" s="159"/>
      <c r="C34" s="159"/>
      <c r="D34" s="160"/>
      <c r="E34" s="190" t="s">
        <v>19</v>
      </c>
      <c r="F34" s="159"/>
      <c r="G34" s="159"/>
      <c r="H34" s="159"/>
      <c r="I34" s="159"/>
      <c r="J34" s="159"/>
      <c r="K34" s="159"/>
      <c r="L34" s="159"/>
      <c r="M34" s="159"/>
      <c r="N34" s="191"/>
    </row>
    <row r="35" spans="1:14">
      <c r="A35" s="161"/>
      <c r="B35" s="162"/>
      <c r="C35" s="162"/>
      <c r="D35" s="163"/>
      <c r="E35" s="192"/>
      <c r="F35" s="162"/>
      <c r="G35" s="162"/>
      <c r="H35" s="162"/>
      <c r="I35" s="162"/>
      <c r="J35" s="162"/>
      <c r="K35" s="162"/>
      <c r="L35" s="162"/>
      <c r="M35" s="162"/>
      <c r="N35" s="193"/>
    </row>
    <row r="36" spans="1:14">
      <c r="A36" s="164"/>
      <c r="B36" s="165"/>
      <c r="C36" s="165"/>
      <c r="D36" s="166"/>
      <c r="E36" s="194"/>
      <c r="F36" s="165"/>
      <c r="G36" s="165"/>
      <c r="H36" s="165"/>
      <c r="I36" s="165"/>
      <c r="J36" s="165"/>
      <c r="K36" s="165"/>
      <c r="L36" s="165"/>
      <c r="M36" s="165"/>
      <c r="N36" s="195"/>
    </row>
    <row r="37" spans="1:14" ht="14.45" customHeight="1">
      <c r="A37" s="158" t="s">
        <v>20</v>
      </c>
      <c r="B37" s="159"/>
      <c r="C37" s="159"/>
      <c r="D37" s="160"/>
      <c r="E37" s="190" t="s">
        <v>21</v>
      </c>
      <c r="F37" s="159"/>
      <c r="G37" s="159"/>
      <c r="H37" s="159"/>
      <c r="I37" s="159"/>
      <c r="J37" s="159"/>
      <c r="K37" s="159"/>
      <c r="L37" s="159"/>
      <c r="M37" s="159"/>
      <c r="N37" s="191"/>
    </row>
    <row r="38" spans="1:14">
      <c r="A38" s="161"/>
      <c r="B38" s="162"/>
      <c r="C38" s="162"/>
      <c r="D38" s="163"/>
      <c r="E38" s="192"/>
      <c r="F38" s="162"/>
      <c r="G38" s="162"/>
      <c r="H38" s="162"/>
      <c r="I38" s="162"/>
      <c r="J38" s="162"/>
      <c r="K38" s="162"/>
      <c r="L38" s="162"/>
      <c r="M38" s="162"/>
      <c r="N38" s="193"/>
    </row>
    <row r="39" spans="1:14">
      <c r="A39" s="164"/>
      <c r="B39" s="165"/>
      <c r="C39" s="165"/>
      <c r="D39" s="166"/>
      <c r="E39" s="194"/>
      <c r="F39" s="165"/>
      <c r="G39" s="165"/>
      <c r="H39" s="165"/>
      <c r="I39" s="165"/>
      <c r="J39" s="165"/>
      <c r="K39" s="165"/>
      <c r="L39" s="165"/>
      <c r="M39" s="165"/>
      <c r="N39" s="195"/>
    </row>
    <row r="40" spans="1:14">
      <c r="A40" s="176" t="s">
        <v>22</v>
      </c>
      <c r="B40" s="177"/>
      <c r="C40" s="177"/>
      <c r="D40" s="177"/>
      <c r="E40" s="180" t="s">
        <v>23</v>
      </c>
      <c r="F40" s="180"/>
      <c r="G40" s="180"/>
      <c r="H40" s="180"/>
      <c r="I40" s="180"/>
      <c r="J40" s="180"/>
      <c r="K40" s="180"/>
      <c r="L40" s="180"/>
      <c r="M40" s="180"/>
      <c r="N40" s="181"/>
    </row>
    <row r="41" spans="1:14">
      <c r="A41" s="176"/>
      <c r="B41" s="177"/>
      <c r="C41" s="177"/>
      <c r="D41" s="177"/>
      <c r="E41" s="180"/>
      <c r="F41" s="180"/>
      <c r="G41" s="180"/>
      <c r="H41" s="180"/>
      <c r="I41" s="180"/>
      <c r="J41" s="180"/>
      <c r="K41" s="180"/>
      <c r="L41" s="180"/>
      <c r="M41" s="180"/>
      <c r="N41" s="181"/>
    </row>
    <row r="42" spans="1:14" ht="15.75" thickBot="1">
      <c r="A42" s="178"/>
      <c r="B42" s="179"/>
      <c r="C42" s="179"/>
      <c r="D42" s="179"/>
      <c r="E42" s="182"/>
      <c r="F42" s="182"/>
      <c r="G42" s="182"/>
      <c r="H42" s="182"/>
      <c r="I42" s="182"/>
      <c r="J42" s="182"/>
      <c r="K42" s="182"/>
      <c r="L42" s="182"/>
      <c r="M42" s="182"/>
      <c r="N42" s="183"/>
    </row>
  </sheetData>
  <mergeCells count="25">
    <mergeCell ref="A40:D42"/>
    <mergeCell ref="E40:N42"/>
    <mergeCell ref="A9:D16"/>
    <mergeCell ref="E9:N16"/>
    <mergeCell ref="A33:D33"/>
    <mergeCell ref="E33:N33"/>
    <mergeCell ref="A37:D39"/>
    <mergeCell ref="E37:N39"/>
    <mergeCell ref="E17:N20"/>
    <mergeCell ref="A17:D20"/>
    <mergeCell ref="A25:D27"/>
    <mergeCell ref="A34:D36"/>
    <mergeCell ref="E34:N36"/>
    <mergeCell ref="E25:N27"/>
    <mergeCell ref="A28:D30"/>
    <mergeCell ref="E28:N30"/>
    <mergeCell ref="A31:D32"/>
    <mergeCell ref="E31:N32"/>
    <mergeCell ref="A4:N4"/>
    <mergeCell ref="A5:D5"/>
    <mergeCell ref="E5:N5"/>
    <mergeCell ref="E6:N8"/>
    <mergeCell ref="A6:D8"/>
    <mergeCell ref="A21:D24"/>
    <mergeCell ref="E21:N2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45F63-A050-4212-AC36-C574ED613C6B}">
  <sheetPr>
    <tabColor rgb="FF99CCFF"/>
  </sheetPr>
  <dimension ref="A4:N57"/>
  <sheetViews>
    <sheetView showGridLines="0" topLeftCell="D1" workbookViewId="0">
      <pane ySplit="6" topLeftCell="A7" activePane="bottomLeft" state="frozen"/>
      <selection pane="bottomLeft" activeCell="K20" sqref="K20"/>
    </sheetView>
  </sheetViews>
  <sheetFormatPr defaultRowHeight="15"/>
  <cols>
    <col min="1" max="1" width="6.7109375" customWidth="1"/>
    <col min="2" max="2" width="21.7109375" customWidth="1"/>
    <col min="3" max="3" width="27.28515625" style="1" bestFit="1" customWidth="1"/>
    <col min="4" max="4" width="22.7109375" style="32" bestFit="1" customWidth="1"/>
    <col min="5" max="6" width="22.7109375" style="1" customWidth="1"/>
    <col min="7" max="7" width="23.5703125" style="32" customWidth="1"/>
    <col min="8" max="8" width="29.5703125" style="61" customWidth="1"/>
    <col min="9" max="9" width="30" style="61" bestFit="1" customWidth="1"/>
    <col min="10" max="10" width="30" style="61" customWidth="1"/>
    <col min="11" max="12" width="28" style="38" customWidth="1"/>
    <col min="13" max="13" width="30.7109375" customWidth="1"/>
  </cols>
  <sheetData>
    <row r="4" spans="1:14" ht="21.75" thickBot="1">
      <c r="A4" s="198" t="s">
        <v>24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200"/>
    </row>
    <row r="5" spans="1:14" ht="45.75" thickBot="1">
      <c r="A5" s="203" t="s">
        <v>25</v>
      </c>
      <c r="B5" s="196" t="s">
        <v>26</v>
      </c>
      <c r="C5" s="196" t="s">
        <v>9</v>
      </c>
      <c r="D5" s="196" t="s">
        <v>10</v>
      </c>
      <c r="E5" s="196" t="s">
        <v>1263</v>
      </c>
      <c r="F5" s="196" t="s">
        <v>1264</v>
      </c>
      <c r="G5" s="196" t="s">
        <v>11</v>
      </c>
      <c r="H5" s="196" t="s">
        <v>13</v>
      </c>
      <c r="I5" s="196" t="s">
        <v>15</v>
      </c>
      <c r="J5" s="196" t="s">
        <v>27</v>
      </c>
      <c r="K5" s="201" t="s">
        <v>28</v>
      </c>
      <c r="L5" s="205" t="s">
        <v>29</v>
      </c>
      <c r="M5" s="96" t="s">
        <v>30</v>
      </c>
    </row>
    <row r="6" spans="1:14" ht="15.75" thickBot="1">
      <c r="A6" s="204"/>
      <c r="B6" s="197"/>
      <c r="C6" s="197"/>
      <c r="D6" s="197"/>
      <c r="E6" s="197"/>
      <c r="F6" s="197"/>
      <c r="G6" s="197" t="s">
        <v>31</v>
      </c>
      <c r="H6" s="197"/>
      <c r="I6" s="197"/>
      <c r="J6" s="197"/>
      <c r="K6" s="202"/>
      <c r="L6" s="206"/>
      <c r="M6" s="97" t="str">
        <f>IF(K7="","",SUM(K7:K56))</f>
        <v/>
      </c>
    </row>
    <row r="7" spans="1:14">
      <c r="A7" s="100" t="s">
        <v>32</v>
      </c>
      <c r="B7" s="101"/>
      <c r="C7" s="102"/>
      <c r="D7" s="103"/>
      <c r="E7" s="102"/>
      <c r="F7" s="102"/>
      <c r="G7" s="98" t="str">
        <f>IFERROR(_xlfn.IFNA(VLOOKUP(E7,'ISPV - mzdová sféra ČR'!$A$13:$F$894,6,0),(VLOOKUP('Osobní náklady'!F7,'ISPV - platová sféra ČR'!$A$10:$F$678,6,0))),"")</f>
        <v/>
      </c>
      <c r="H7" s="111"/>
      <c r="I7" s="111"/>
      <c r="J7" s="112"/>
      <c r="K7" s="113" t="str">
        <f>IF(OR(B7="",C7="",D7="",G7="",H7="",I7=""),"",D7*H7*I7*1.338)</f>
        <v/>
      </c>
      <c r="L7" s="114"/>
      <c r="M7" s="49" t="str">
        <f t="shared" ref="M7:M38" si="0">IF(COUNTIF(C:C,C7)&gt;1=TRUE,"Chyba vyplnění, rozlište stejné pozice číslem","")</f>
        <v/>
      </c>
      <c r="N7" s="50"/>
    </row>
    <row r="8" spans="1:14">
      <c r="A8" s="104" t="s">
        <v>33</v>
      </c>
      <c r="B8" s="101"/>
      <c r="C8" s="102"/>
      <c r="D8" s="103"/>
      <c r="E8" s="105"/>
      <c r="F8" s="105"/>
      <c r="G8" s="98" t="str">
        <f>IFERROR(_xlfn.IFNA(VLOOKUP(E8,'ISPV - mzdová sféra ČR'!$A$13:$F$894,6,0),(VLOOKUP('Osobní náklady'!F8,'ISPV - platová sféra ČR'!$A$10:$F$678,6,0))),"")</f>
        <v/>
      </c>
      <c r="H8" s="111"/>
      <c r="I8" s="111"/>
      <c r="J8" s="112"/>
      <c r="K8" s="113" t="str">
        <f t="shared" ref="K8:K56" si="1">IF(OR(B8="",C8="",D8="",G8="",H8="",I8=""),"",D8*H8*I8*1.338)</f>
        <v/>
      </c>
      <c r="L8" s="115"/>
      <c r="M8" s="48" t="str">
        <f t="shared" si="0"/>
        <v/>
      </c>
    </row>
    <row r="9" spans="1:14">
      <c r="A9" s="104" t="s">
        <v>34</v>
      </c>
      <c r="B9" s="101"/>
      <c r="C9" s="102"/>
      <c r="D9" s="103"/>
      <c r="E9" s="105"/>
      <c r="F9" s="105"/>
      <c r="G9" s="98" t="str">
        <f>IFERROR(_xlfn.IFNA(VLOOKUP(E9,'ISPV - mzdová sféra ČR'!$A$13:$F$894,6,0),(VLOOKUP('Osobní náklady'!F9,'ISPV - platová sféra ČR'!$A$10:$F$678,6,0))),"")</f>
        <v/>
      </c>
      <c r="H9" s="111"/>
      <c r="I9" s="111"/>
      <c r="J9" s="112"/>
      <c r="K9" s="113" t="str">
        <f t="shared" si="1"/>
        <v/>
      </c>
      <c r="L9" s="115"/>
      <c r="M9" s="48" t="str">
        <f t="shared" si="0"/>
        <v/>
      </c>
    </row>
    <row r="10" spans="1:14">
      <c r="A10" s="104" t="s">
        <v>35</v>
      </c>
      <c r="B10" s="101"/>
      <c r="C10" s="102"/>
      <c r="D10" s="103"/>
      <c r="E10" s="105"/>
      <c r="F10" s="105"/>
      <c r="G10" s="98" t="str">
        <f>IFERROR(_xlfn.IFNA(VLOOKUP(E10,'ISPV - mzdová sféra ČR'!$A$13:$F$894,6,0),(VLOOKUP('Osobní náklady'!F10,'ISPV - platová sféra ČR'!$A$10:$F$678,6,0))),"")</f>
        <v/>
      </c>
      <c r="H10" s="111"/>
      <c r="I10" s="111"/>
      <c r="J10" s="112"/>
      <c r="K10" s="113" t="str">
        <f t="shared" si="1"/>
        <v/>
      </c>
      <c r="L10" s="115"/>
      <c r="M10" s="48" t="str">
        <f t="shared" si="0"/>
        <v/>
      </c>
    </row>
    <row r="11" spans="1:14">
      <c r="A11" s="104" t="s">
        <v>36</v>
      </c>
      <c r="B11" s="101"/>
      <c r="C11" s="102"/>
      <c r="D11" s="103"/>
      <c r="E11" s="105"/>
      <c r="F11" s="105"/>
      <c r="G11" s="98" t="str">
        <f>IFERROR(_xlfn.IFNA(VLOOKUP(E11,'ISPV - mzdová sféra ČR'!$A$13:$F$894,6,0),(VLOOKUP('Osobní náklady'!F11,'ISPV - platová sféra ČR'!$A$10:$F$678,6,0))),"")</f>
        <v/>
      </c>
      <c r="H11" s="111"/>
      <c r="I11" s="111"/>
      <c r="J11" s="112"/>
      <c r="K11" s="113" t="str">
        <f t="shared" si="1"/>
        <v/>
      </c>
      <c r="L11" s="115"/>
      <c r="M11" s="48" t="str">
        <f t="shared" si="0"/>
        <v/>
      </c>
    </row>
    <row r="12" spans="1:14">
      <c r="A12" s="104" t="s">
        <v>37</v>
      </c>
      <c r="B12" s="101"/>
      <c r="C12" s="102"/>
      <c r="D12" s="103"/>
      <c r="E12" s="105"/>
      <c r="F12" s="105"/>
      <c r="G12" s="98" t="str">
        <f>IFERROR(_xlfn.IFNA(VLOOKUP(E12,'ISPV - mzdová sféra ČR'!$A$13:$F$894,6,0),(VLOOKUP('Osobní náklady'!F12,'ISPV - platová sféra ČR'!$A$10:$F$678,6,0))),"")</f>
        <v/>
      </c>
      <c r="H12" s="111"/>
      <c r="I12" s="111"/>
      <c r="J12" s="112"/>
      <c r="K12" s="113" t="str">
        <f t="shared" si="1"/>
        <v/>
      </c>
      <c r="L12" s="115"/>
      <c r="M12" s="48" t="str">
        <f t="shared" si="0"/>
        <v/>
      </c>
    </row>
    <row r="13" spans="1:14">
      <c r="A13" s="104" t="s">
        <v>38</v>
      </c>
      <c r="B13" s="101"/>
      <c r="C13" s="102"/>
      <c r="D13" s="103"/>
      <c r="E13" s="105"/>
      <c r="F13" s="105"/>
      <c r="G13" s="98" t="str">
        <f>IFERROR(_xlfn.IFNA(VLOOKUP(E13,'ISPV - mzdová sféra ČR'!$A$13:$F$894,6,0),(VLOOKUP('Osobní náklady'!F13,'ISPV - platová sféra ČR'!$A$10:$F$678,6,0))),"")</f>
        <v/>
      </c>
      <c r="H13" s="111"/>
      <c r="I13" s="111"/>
      <c r="J13" s="112"/>
      <c r="K13" s="113" t="str">
        <f t="shared" si="1"/>
        <v/>
      </c>
      <c r="L13" s="115"/>
      <c r="M13" s="48" t="str">
        <f t="shared" si="0"/>
        <v/>
      </c>
    </row>
    <row r="14" spans="1:14">
      <c r="A14" s="104" t="s">
        <v>39</v>
      </c>
      <c r="B14" s="101"/>
      <c r="C14" s="102"/>
      <c r="D14" s="103"/>
      <c r="E14" s="105"/>
      <c r="F14" s="105"/>
      <c r="G14" s="98" t="str">
        <f>IFERROR(_xlfn.IFNA(VLOOKUP(E14,'ISPV - mzdová sféra ČR'!$A$13:$F$894,6,0),(VLOOKUP('Osobní náklady'!F14,'ISPV - platová sféra ČR'!$A$10:$F$678,6,0))),"")</f>
        <v/>
      </c>
      <c r="H14" s="111"/>
      <c r="I14" s="111"/>
      <c r="J14" s="112"/>
      <c r="K14" s="113" t="str">
        <f t="shared" si="1"/>
        <v/>
      </c>
      <c r="L14" s="115"/>
      <c r="M14" s="48" t="str">
        <f t="shared" si="0"/>
        <v/>
      </c>
    </row>
    <row r="15" spans="1:14">
      <c r="A15" s="104" t="s">
        <v>40</v>
      </c>
      <c r="B15" s="101"/>
      <c r="C15" s="102"/>
      <c r="D15" s="103"/>
      <c r="E15" s="105"/>
      <c r="F15" s="105"/>
      <c r="G15" s="98" t="str">
        <f>IFERROR(_xlfn.IFNA(VLOOKUP(E15,'ISPV - mzdová sféra ČR'!$A$13:$F$894,6,0),(VLOOKUP('Osobní náklady'!F15,'ISPV - platová sféra ČR'!$A$10:$F$678,6,0))),"")</f>
        <v/>
      </c>
      <c r="H15" s="111"/>
      <c r="I15" s="111"/>
      <c r="J15" s="112"/>
      <c r="K15" s="113" t="str">
        <f t="shared" si="1"/>
        <v/>
      </c>
      <c r="L15" s="115"/>
      <c r="M15" s="48" t="str">
        <f t="shared" si="0"/>
        <v/>
      </c>
    </row>
    <row r="16" spans="1:14">
      <c r="A16" s="104" t="s">
        <v>41</v>
      </c>
      <c r="B16" s="101"/>
      <c r="C16" s="102"/>
      <c r="D16" s="103"/>
      <c r="E16" s="105"/>
      <c r="F16" s="105"/>
      <c r="G16" s="98" t="str">
        <f>IFERROR(_xlfn.IFNA(VLOOKUP(E16,'ISPV - mzdová sféra ČR'!$A$13:$F$894,6,0),(VLOOKUP('Osobní náklady'!F16,'ISPV - platová sféra ČR'!$A$10:$F$678,6,0))),"")</f>
        <v/>
      </c>
      <c r="H16" s="111"/>
      <c r="I16" s="111"/>
      <c r="J16" s="112"/>
      <c r="K16" s="113" t="str">
        <f t="shared" si="1"/>
        <v/>
      </c>
      <c r="L16" s="115"/>
      <c r="M16" s="48" t="str">
        <f t="shared" si="0"/>
        <v/>
      </c>
    </row>
    <row r="17" spans="1:13">
      <c r="A17" s="104" t="s">
        <v>42</v>
      </c>
      <c r="B17" s="101"/>
      <c r="C17" s="102"/>
      <c r="D17" s="103"/>
      <c r="E17" s="105"/>
      <c r="F17" s="105"/>
      <c r="G17" s="98" t="str">
        <f>IFERROR(_xlfn.IFNA(VLOOKUP(E17,'ISPV - mzdová sféra ČR'!$A$13:$F$894,6,0),(VLOOKUP('Osobní náklady'!F17,'ISPV - platová sféra ČR'!$A$10:$F$678,6,0))),"")</f>
        <v/>
      </c>
      <c r="H17" s="111"/>
      <c r="I17" s="111"/>
      <c r="J17" s="112"/>
      <c r="K17" s="113" t="str">
        <f t="shared" si="1"/>
        <v/>
      </c>
      <c r="L17" s="115"/>
      <c r="M17" s="48" t="str">
        <f t="shared" si="0"/>
        <v/>
      </c>
    </row>
    <row r="18" spans="1:13">
      <c r="A18" s="104" t="s">
        <v>43</v>
      </c>
      <c r="B18" s="101"/>
      <c r="C18" s="102"/>
      <c r="D18" s="103"/>
      <c r="E18" s="105"/>
      <c r="F18" s="105"/>
      <c r="G18" s="98" t="str">
        <f>IFERROR(_xlfn.IFNA(VLOOKUP(E18,'ISPV - mzdová sféra ČR'!$A$13:$F$894,6,0),(VLOOKUP('Osobní náklady'!F18,'ISPV - platová sféra ČR'!$A$10:$F$678,6,0))),"")</f>
        <v/>
      </c>
      <c r="H18" s="111"/>
      <c r="I18" s="111"/>
      <c r="J18" s="112"/>
      <c r="K18" s="113" t="str">
        <f t="shared" si="1"/>
        <v/>
      </c>
      <c r="L18" s="115"/>
      <c r="M18" s="48" t="str">
        <f t="shared" si="0"/>
        <v/>
      </c>
    </row>
    <row r="19" spans="1:13">
      <c r="A19" s="104" t="s">
        <v>44</v>
      </c>
      <c r="B19" s="101"/>
      <c r="C19" s="102"/>
      <c r="D19" s="103"/>
      <c r="E19" s="105"/>
      <c r="F19" s="105"/>
      <c r="G19" s="98" t="str">
        <f>IFERROR(_xlfn.IFNA(VLOOKUP(E19,'ISPV - mzdová sféra ČR'!$A$13:$F$894,6,0),(VLOOKUP('Osobní náklady'!F19,'ISPV - platová sféra ČR'!$A$10:$F$678,6,0))),"")</f>
        <v/>
      </c>
      <c r="H19" s="111"/>
      <c r="I19" s="111"/>
      <c r="J19" s="112"/>
      <c r="K19" s="113" t="str">
        <f t="shared" si="1"/>
        <v/>
      </c>
      <c r="L19" s="115"/>
      <c r="M19" s="48" t="str">
        <f t="shared" si="0"/>
        <v/>
      </c>
    </row>
    <row r="20" spans="1:13">
      <c r="A20" s="104" t="s">
        <v>45</v>
      </c>
      <c r="B20" s="106"/>
      <c r="C20" s="105"/>
      <c r="D20" s="103"/>
      <c r="E20" s="105"/>
      <c r="F20" s="105"/>
      <c r="G20" s="98" t="str">
        <f>IFERROR(_xlfn.IFNA(VLOOKUP(E20,'ISPV - mzdová sféra ČR'!$A$13:$F$894,6,0),(VLOOKUP('Osobní náklady'!F20,'ISPV - platová sféra ČR'!$A$10:$F$678,6,0))),"")</f>
        <v/>
      </c>
      <c r="H20" s="116"/>
      <c r="I20" s="116"/>
      <c r="J20" s="112"/>
      <c r="K20" s="113" t="str">
        <f t="shared" si="1"/>
        <v/>
      </c>
      <c r="L20" s="115"/>
      <c r="M20" s="48" t="str">
        <f t="shared" si="0"/>
        <v/>
      </c>
    </row>
    <row r="21" spans="1:13">
      <c r="A21" s="104" t="s">
        <v>46</v>
      </c>
      <c r="B21" s="106"/>
      <c r="C21" s="105"/>
      <c r="D21" s="103"/>
      <c r="E21" s="105"/>
      <c r="F21" s="105"/>
      <c r="G21" s="98" t="str">
        <f>IFERROR(_xlfn.IFNA(VLOOKUP(E21,'ISPV - mzdová sféra ČR'!$A$13:$F$894,6,0),(VLOOKUP('Osobní náklady'!F21,'ISPV - platová sféra ČR'!$A$10:$F$678,6,0))),"")</f>
        <v/>
      </c>
      <c r="H21" s="116"/>
      <c r="I21" s="116"/>
      <c r="J21" s="112"/>
      <c r="K21" s="113" t="str">
        <f t="shared" si="1"/>
        <v/>
      </c>
      <c r="L21" s="115"/>
      <c r="M21" s="48" t="str">
        <f t="shared" si="0"/>
        <v/>
      </c>
    </row>
    <row r="22" spans="1:13">
      <c r="A22" s="104" t="s">
        <v>47</v>
      </c>
      <c r="B22" s="106"/>
      <c r="C22" s="105"/>
      <c r="D22" s="103"/>
      <c r="E22" s="105"/>
      <c r="F22" s="105"/>
      <c r="G22" s="98" t="str">
        <f>IFERROR(_xlfn.IFNA(VLOOKUP(E22,'ISPV - mzdová sféra ČR'!$A$13:$F$894,6,0),(VLOOKUP('Osobní náklady'!F22,'ISPV - platová sféra ČR'!$A$10:$F$678,6,0))),"")</f>
        <v/>
      </c>
      <c r="H22" s="116"/>
      <c r="I22" s="116"/>
      <c r="J22" s="112"/>
      <c r="K22" s="113" t="str">
        <f t="shared" si="1"/>
        <v/>
      </c>
      <c r="L22" s="115"/>
      <c r="M22" s="48" t="str">
        <f t="shared" si="0"/>
        <v/>
      </c>
    </row>
    <row r="23" spans="1:13">
      <c r="A23" s="104" t="s">
        <v>48</v>
      </c>
      <c r="B23" s="106"/>
      <c r="C23" s="105"/>
      <c r="D23" s="103"/>
      <c r="E23" s="105"/>
      <c r="F23" s="105"/>
      <c r="G23" s="98" t="str">
        <f>IFERROR(_xlfn.IFNA(VLOOKUP(E23,'ISPV - mzdová sféra ČR'!$A$13:$F$894,6,0),(VLOOKUP('Osobní náklady'!F23,'ISPV - platová sféra ČR'!$A$10:$F$678,6,0))),"")</f>
        <v/>
      </c>
      <c r="H23" s="116"/>
      <c r="I23" s="116"/>
      <c r="J23" s="112"/>
      <c r="K23" s="113" t="str">
        <f t="shared" si="1"/>
        <v/>
      </c>
      <c r="L23" s="115"/>
      <c r="M23" s="48" t="str">
        <f t="shared" si="0"/>
        <v/>
      </c>
    </row>
    <row r="24" spans="1:13">
      <c r="A24" s="104" t="s">
        <v>49</v>
      </c>
      <c r="B24" s="106"/>
      <c r="C24" s="105"/>
      <c r="D24" s="103"/>
      <c r="E24" s="105"/>
      <c r="F24" s="105"/>
      <c r="G24" s="98" t="str">
        <f>IFERROR(_xlfn.IFNA(VLOOKUP(E24,'ISPV - mzdová sféra ČR'!$A$13:$F$894,6,0),(VLOOKUP('Osobní náklady'!F24,'ISPV - platová sféra ČR'!$A$10:$F$678,6,0))),"")</f>
        <v/>
      </c>
      <c r="H24" s="116"/>
      <c r="I24" s="116"/>
      <c r="J24" s="112"/>
      <c r="K24" s="113" t="str">
        <f t="shared" si="1"/>
        <v/>
      </c>
      <c r="L24" s="115"/>
      <c r="M24" s="48" t="str">
        <f t="shared" si="0"/>
        <v/>
      </c>
    </row>
    <row r="25" spans="1:13">
      <c r="A25" s="104" t="s">
        <v>50</v>
      </c>
      <c r="B25" s="106"/>
      <c r="C25" s="105"/>
      <c r="D25" s="103"/>
      <c r="E25" s="105"/>
      <c r="F25" s="105"/>
      <c r="G25" s="98" t="str">
        <f>IFERROR(_xlfn.IFNA(VLOOKUP(E25,'ISPV - mzdová sféra ČR'!$A$13:$F$894,6,0),(VLOOKUP('Osobní náklady'!F25,'ISPV - platová sféra ČR'!$A$10:$F$678,6,0))),"")</f>
        <v/>
      </c>
      <c r="H25" s="116"/>
      <c r="I25" s="116"/>
      <c r="J25" s="112"/>
      <c r="K25" s="113" t="str">
        <f t="shared" si="1"/>
        <v/>
      </c>
      <c r="L25" s="115"/>
      <c r="M25" s="48" t="str">
        <f t="shared" si="0"/>
        <v/>
      </c>
    </row>
    <row r="26" spans="1:13">
      <c r="A26" s="104" t="s">
        <v>51</v>
      </c>
      <c r="B26" s="106"/>
      <c r="C26" s="105"/>
      <c r="D26" s="103"/>
      <c r="E26" s="105"/>
      <c r="F26" s="105"/>
      <c r="G26" s="98" t="str">
        <f>IFERROR(_xlfn.IFNA(VLOOKUP(E26,'ISPV - mzdová sféra ČR'!$A$13:$F$894,6,0),(VLOOKUP('Osobní náklady'!F26,'ISPV - platová sféra ČR'!$A$10:$F$678,6,0))),"")</f>
        <v/>
      </c>
      <c r="H26" s="116"/>
      <c r="I26" s="116"/>
      <c r="J26" s="112"/>
      <c r="K26" s="113" t="str">
        <f t="shared" si="1"/>
        <v/>
      </c>
      <c r="L26" s="115"/>
      <c r="M26" s="48" t="str">
        <f t="shared" si="0"/>
        <v/>
      </c>
    </row>
    <row r="27" spans="1:13">
      <c r="A27" s="104" t="s">
        <v>52</v>
      </c>
      <c r="B27" s="106"/>
      <c r="C27" s="105"/>
      <c r="D27" s="103"/>
      <c r="E27" s="105"/>
      <c r="F27" s="105"/>
      <c r="G27" s="98" t="str">
        <f>IFERROR(_xlfn.IFNA(VLOOKUP(E27,'ISPV - mzdová sféra ČR'!$A$13:$F$894,6,0),(VLOOKUP('Osobní náklady'!F27,'ISPV - platová sféra ČR'!$A$10:$F$678,6,0))),"")</f>
        <v/>
      </c>
      <c r="H27" s="116"/>
      <c r="I27" s="116"/>
      <c r="J27" s="112"/>
      <c r="K27" s="113" t="str">
        <f t="shared" si="1"/>
        <v/>
      </c>
      <c r="L27" s="115"/>
      <c r="M27" s="48" t="str">
        <f t="shared" si="0"/>
        <v/>
      </c>
    </row>
    <row r="28" spans="1:13">
      <c r="A28" s="104" t="s">
        <v>53</v>
      </c>
      <c r="B28" s="106"/>
      <c r="C28" s="105"/>
      <c r="D28" s="103"/>
      <c r="E28" s="105"/>
      <c r="F28" s="105"/>
      <c r="G28" s="98" t="str">
        <f>IFERROR(_xlfn.IFNA(VLOOKUP(E28,'ISPV - mzdová sféra ČR'!$A$13:$F$894,6,0),(VLOOKUP('Osobní náklady'!F28,'ISPV - platová sféra ČR'!$A$10:$F$678,6,0))),"")</f>
        <v/>
      </c>
      <c r="H28" s="116"/>
      <c r="I28" s="116"/>
      <c r="J28" s="112"/>
      <c r="K28" s="113" t="str">
        <f t="shared" si="1"/>
        <v/>
      </c>
      <c r="L28" s="115"/>
      <c r="M28" s="48" t="str">
        <f t="shared" si="0"/>
        <v/>
      </c>
    </row>
    <row r="29" spans="1:13">
      <c r="A29" s="104" t="s">
        <v>54</v>
      </c>
      <c r="B29" s="106"/>
      <c r="C29" s="105"/>
      <c r="D29" s="103"/>
      <c r="E29" s="105"/>
      <c r="F29" s="105"/>
      <c r="G29" s="98" t="str">
        <f>IFERROR(_xlfn.IFNA(VLOOKUP(E29,'ISPV - mzdová sféra ČR'!$A$13:$F$894,6,0),(VLOOKUP('Osobní náklady'!F29,'ISPV - platová sféra ČR'!$A$10:$F$678,6,0))),"")</f>
        <v/>
      </c>
      <c r="H29" s="116"/>
      <c r="I29" s="116"/>
      <c r="J29" s="112"/>
      <c r="K29" s="113" t="str">
        <f t="shared" si="1"/>
        <v/>
      </c>
      <c r="L29" s="115"/>
      <c r="M29" s="48" t="str">
        <f t="shared" si="0"/>
        <v/>
      </c>
    </row>
    <row r="30" spans="1:13">
      <c r="A30" s="104" t="s">
        <v>55</v>
      </c>
      <c r="B30" s="106"/>
      <c r="C30" s="105"/>
      <c r="D30" s="103"/>
      <c r="E30" s="105"/>
      <c r="F30" s="105"/>
      <c r="G30" s="98" t="str">
        <f>IFERROR(_xlfn.IFNA(VLOOKUP(E30,'ISPV - mzdová sféra ČR'!$A$13:$F$894,6,0),(VLOOKUP('Osobní náklady'!F30,'ISPV - platová sféra ČR'!$A$10:$F$678,6,0))),"")</f>
        <v/>
      </c>
      <c r="H30" s="116"/>
      <c r="I30" s="116"/>
      <c r="J30" s="112"/>
      <c r="K30" s="113" t="str">
        <f t="shared" si="1"/>
        <v/>
      </c>
      <c r="L30" s="115"/>
      <c r="M30" s="48" t="str">
        <f t="shared" si="0"/>
        <v/>
      </c>
    </row>
    <row r="31" spans="1:13">
      <c r="A31" s="104" t="s">
        <v>56</v>
      </c>
      <c r="B31" s="106"/>
      <c r="C31" s="105"/>
      <c r="D31" s="103"/>
      <c r="E31" s="105"/>
      <c r="F31" s="105"/>
      <c r="G31" s="98" t="str">
        <f>IFERROR(_xlfn.IFNA(VLOOKUP(E31,'ISPV - mzdová sféra ČR'!$A$13:$F$894,6,0),(VLOOKUP('Osobní náklady'!F31,'ISPV - platová sféra ČR'!$A$10:$F$678,6,0))),"")</f>
        <v/>
      </c>
      <c r="H31" s="116"/>
      <c r="I31" s="116"/>
      <c r="J31" s="112"/>
      <c r="K31" s="113" t="str">
        <f t="shared" si="1"/>
        <v/>
      </c>
      <c r="L31" s="115"/>
      <c r="M31" s="48" t="str">
        <f t="shared" si="0"/>
        <v/>
      </c>
    </row>
    <row r="32" spans="1:13">
      <c r="A32" s="104" t="s">
        <v>57</v>
      </c>
      <c r="B32" s="106"/>
      <c r="C32" s="105"/>
      <c r="D32" s="103"/>
      <c r="E32" s="105"/>
      <c r="F32" s="105"/>
      <c r="G32" s="98" t="str">
        <f>IFERROR(_xlfn.IFNA(VLOOKUP(E32,'ISPV - mzdová sféra ČR'!$A$13:$F$894,6,0),(VLOOKUP('Osobní náklady'!F32,'ISPV - platová sféra ČR'!$A$10:$F$678,6,0))),"")</f>
        <v/>
      </c>
      <c r="H32" s="116"/>
      <c r="I32" s="116"/>
      <c r="J32" s="112"/>
      <c r="K32" s="113" t="str">
        <f t="shared" si="1"/>
        <v/>
      </c>
      <c r="L32" s="115"/>
      <c r="M32" s="48" t="str">
        <f t="shared" si="0"/>
        <v/>
      </c>
    </row>
    <row r="33" spans="1:13">
      <c r="A33" s="104" t="s">
        <v>58</v>
      </c>
      <c r="B33" s="106"/>
      <c r="C33" s="105"/>
      <c r="D33" s="103"/>
      <c r="E33" s="105"/>
      <c r="F33" s="105"/>
      <c r="G33" s="98" t="str">
        <f>IFERROR(_xlfn.IFNA(VLOOKUP(E33,'ISPV - mzdová sféra ČR'!$A$13:$F$894,6,0),(VLOOKUP('Osobní náklady'!F33,'ISPV - platová sféra ČR'!$A$10:$F$678,6,0))),"")</f>
        <v/>
      </c>
      <c r="H33" s="116"/>
      <c r="I33" s="116"/>
      <c r="J33" s="112"/>
      <c r="K33" s="113" t="str">
        <f t="shared" si="1"/>
        <v/>
      </c>
      <c r="L33" s="115"/>
      <c r="M33" s="48" t="str">
        <f t="shared" si="0"/>
        <v/>
      </c>
    </row>
    <row r="34" spans="1:13">
      <c r="A34" s="104" t="s">
        <v>59</v>
      </c>
      <c r="B34" s="106"/>
      <c r="C34" s="105"/>
      <c r="D34" s="103"/>
      <c r="E34" s="105"/>
      <c r="F34" s="105"/>
      <c r="G34" s="98" t="str">
        <f>IFERROR(_xlfn.IFNA(VLOOKUP(E34,'ISPV - mzdová sféra ČR'!$A$13:$F$894,6,0),(VLOOKUP('Osobní náklady'!F34,'ISPV - platová sféra ČR'!$A$10:$F$678,6,0))),"")</f>
        <v/>
      </c>
      <c r="H34" s="116"/>
      <c r="I34" s="116"/>
      <c r="J34" s="112"/>
      <c r="K34" s="113" t="str">
        <f t="shared" si="1"/>
        <v/>
      </c>
      <c r="L34" s="115"/>
      <c r="M34" s="48" t="str">
        <f t="shared" si="0"/>
        <v/>
      </c>
    </row>
    <row r="35" spans="1:13">
      <c r="A35" s="104" t="s">
        <v>60</v>
      </c>
      <c r="B35" s="106"/>
      <c r="C35" s="105"/>
      <c r="D35" s="103"/>
      <c r="E35" s="105"/>
      <c r="F35" s="105"/>
      <c r="G35" s="98" t="str">
        <f>IFERROR(_xlfn.IFNA(VLOOKUP(E35,'ISPV - mzdová sféra ČR'!$A$13:$F$894,6,0),(VLOOKUP('Osobní náklady'!F35,'ISPV - platová sféra ČR'!$A$10:$F$678,6,0))),"")</f>
        <v/>
      </c>
      <c r="H35" s="116"/>
      <c r="I35" s="116"/>
      <c r="J35" s="112"/>
      <c r="K35" s="113" t="str">
        <f t="shared" si="1"/>
        <v/>
      </c>
      <c r="L35" s="115"/>
      <c r="M35" s="48" t="str">
        <f t="shared" si="0"/>
        <v/>
      </c>
    </row>
    <row r="36" spans="1:13">
      <c r="A36" s="104" t="s">
        <v>61</v>
      </c>
      <c r="B36" s="106"/>
      <c r="C36" s="105"/>
      <c r="D36" s="103"/>
      <c r="E36" s="105"/>
      <c r="F36" s="105"/>
      <c r="G36" s="98" t="str">
        <f>IFERROR(_xlfn.IFNA(VLOOKUP(E36,'ISPV - mzdová sféra ČR'!$A$13:$F$894,6,0),(VLOOKUP('Osobní náklady'!F36,'ISPV - platová sféra ČR'!$A$10:$F$678,6,0))),"")</f>
        <v/>
      </c>
      <c r="H36" s="116"/>
      <c r="I36" s="116"/>
      <c r="J36" s="112"/>
      <c r="K36" s="113" t="str">
        <f t="shared" si="1"/>
        <v/>
      </c>
      <c r="L36" s="115"/>
      <c r="M36" s="48" t="str">
        <f t="shared" si="0"/>
        <v/>
      </c>
    </row>
    <row r="37" spans="1:13">
      <c r="A37" s="104" t="s">
        <v>62</v>
      </c>
      <c r="B37" s="106"/>
      <c r="C37" s="105"/>
      <c r="D37" s="103"/>
      <c r="E37" s="105"/>
      <c r="F37" s="105"/>
      <c r="G37" s="98" t="str">
        <f>IFERROR(_xlfn.IFNA(VLOOKUP(E37,'ISPV - mzdová sféra ČR'!$A$13:$F$894,6,0),(VLOOKUP('Osobní náklady'!F37,'ISPV - platová sféra ČR'!$A$10:$F$678,6,0))),"")</f>
        <v/>
      </c>
      <c r="H37" s="116"/>
      <c r="I37" s="116"/>
      <c r="J37" s="112"/>
      <c r="K37" s="113" t="str">
        <f t="shared" si="1"/>
        <v/>
      </c>
      <c r="L37" s="115"/>
      <c r="M37" s="48" t="str">
        <f t="shared" si="0"/>
        <v/>
      </c>
    </row>
    <row r="38" spans="1:13">
      <c r="A38" s="104" t="s">
        <v>63</v>
      </c>
      <c r="B38" s="106"/>
      <c r="C38" s="105"/>
      <c r="D38" s="103"/>
      <c r="E38" s="105"/>
      <c r="F38" s="105"/>
      <c r="G38" s="98" t="str">
        <f>IFERROR(_xlfn.IFNA(VLOOKUP(E38,'ISPV - mzdová sféra ČR'!$A$13:$F$894,6,0),(VLOOKUP('Osobní náklady'!F38,'ISPV - platová sféra ČR'!$A$10:$F$678,6,0))),"")</f>
        <v/>
      </c>
      <c r="H38" s="116"/>
      <c r="I38" s="116"/>
      <c r="J38" s="112"/>
      <c r="K38" s="113" t="str">
        <f t="shared" si="1"/>
        <v/>
      </c>
      <c r="L38" s="115"/>
      <c r="M38" s="48" t="str">
        <f t="shared" si="0"/>
        <v/>
      </c>
    </row>
    <row r="39" spans="1:13">
      <c r="A39" s="104" t="s">
        <v>64</v>
      </c>
      <c r="B39" s="106"/>
      <c r="C39" s="105"/>
      <c r="D39" s="103"/>
      <c r="E39" s="105"/>
      <c r="F39" s="105"/>
      <c r="G39" s="98" t="str">
        <f>IFERROR(_xlfn.IFNA(VLOOKUP(E39,'ISPV - mzdová sféra ČR'!$A$13:$F$894,6,0),(VLOOKUP('Osobní náklady'!F39,'ISPV - platová sféra ČR'!$A$10:$F$678,6,0))),"")</f>
        <v/>
      </c>
      <c r="H39" s="116"/>
      <c r="I39" s="116"/>
      <c r="J39" s="112"/>
      <c r="K39" s="113" t="str">
        <f t="shared" si="1"/>
        <v/>
      </c>
      <c r="L39" s="115"/>
      <c r="M39" s="48" t="str">
        <f t="shared" ref="M39:M56" si="2">IF(COUNTIF(C:C,C39)&gt;1=TRUE,"Chyba vyplnění, rozlište stejné pozice číslem","")</f>
        <v/>
      </c>
    </row>
    <row r="40" spans="1:13">
      <c r="A40" s="104" t="s">
        <v>65</v>
      </c>
      <c r="B40" s="106"/>
      <c r="C40" s="105"/>
      <c r="D40" s="103"/>
      <c r="E40" s="105"/>
      <c r="F40" s="105"/>
      <c r="G40" s="98" t="str">
        <f>IFERROR(_xlfn.IFNA(VLOOKUP(E40,'ISPV - mzdová sféra ČR'!$A$13:$F$894,6,0),(VLOOKUP('Osobní náklady'!F40,'ISPV - platová sféra ČR'!$A$10:$F$678,6,0))),"")</f>
        <v/>
      </c>
      <c r="H40" s="116"/>
      <c r="I40" s="116"/>
      <c r="J40" s="112"/>
      <c r="K40" s="113" t="str">
        <f t="shared" si="1"/>
        <v/>
      </c>
      <c r="L40" s="115"/>
      <c r="M40" s="48" t="str">
        <f t="shared" si="2"/>
        <v/>
      </c>
    </row>
    <row r="41" spans="1:13">
      <c r="A41" s="104" t="s">
        <v>66</v>
      </c>
      <c r="B41" s="106"/>
      <c r="C41" s="105"/>
      <c r="D41" s="103"/>
      <c r="E41" s="105"/>
      <c r="F41" s="105"/>
      <c r="G41" s="98" t="str">
        <f>IFERROR(_xlfn.IFNA(VLOOKUP(E41,'ISPV - mzdová sféra ČR'!$A$13:$F$894,6,0),(VLOOKUP('Osobní náklady'!F41,'ISPV - platová sféra ČR'!$A$10:$F$678,6,0))),"")</f>
        <v/>
      </c>
      <c r="H41" s="116"/>
      <c r="I41" s="116"/>
      <c r="J41" s="112"/>
      <c r="K41" s="113" t="str">
        <f t="shared" si="1"/>
        <v/>
      </c>
      <c r="L41" s="115"/>
      <c r="M41" s="48" t="str">
        <f t="shared" si="2"/>
        <v/>
      </c>
    </row>
    <row r="42" spans="1:13">
      <c r="A42" s="104" t="s">
        <v>67</v>
      </c>
      <c r="B42" s="106"/>
      <c r="C42" s="105"/>
      <c r="D42" s="103"/>
      <c r="E42" s="105"/>
      <c r="F42" s="105"/>
      <c r="G42" s="98" t="str">
        <f>IFERROR(_xlfn.IFNA(VLOOKUP(E42,'ISPV - mzdová sféra ČR'!$A$13:$F$894,6,0),(VLOOKUP('Osobní náklady'!F42,'ISPV - platová sféra ČR'!$A$10:$F$678,6,0))),"")</f>
        <v/>
      </c>
      <c r="H42" s="116"/>
      <c r="I42" s="116"/>
      <c r="J42" s="112"/>
      <c r="K42" s="113" t="str">
        <f t="shared" si="1"/>
        <v/>
      </c>
      <c r="L42" s="115"/>
      <c r="M42" s="48" t="str">
        <f t="shared" si="2"/>
        <v/>
      </c>
    </row>
    <row r="43" spans="1:13">
      <c r="A43" s="104" t="s">
        <v>68</v>
      </c>
      <c r="B43" s="106"/>
      <c r="C43" s="105"/>
      <c r="D43" s="103"/>
      <c r="E43" s="105"/>
      <c r="F43" s="105"/>
      <c r="G43" s="98" t="str">
        <f>IFERROR(_xlfn.IFNA(VLOOKUP(E43,'ISPV - mzdová sféra ČR'!$A$13:$F$894,6,0),(VLOOKUP('Osobní náklady'!F43,'ISPV - platová sféra ČR'!$A$10:$F$678,6,0))),"")</f>
        <v/>
      </c>
      <c r="H43" s="116"/>
      <c r="I43" s="116"/>
      <c r="J43" s="112"/>
      <c r="K43" s="113" t="str">
        <f t="shared" si="1"/>
        <v/>
      </c>
      <c r="L43" s="115"/>
      <c r="M43" s="48" t="str">
        <f t="shared" si="2"/>
        <v/>
      </c>
    </row>
    <row r="44" spans="1:13">
      <c r="A44" s="104" t="s">
        <v>69</v>
      </c>
      <c r="B44" s="106"/>
      <c r="C44" s="105"/>
      <c r="D44" s="103"/>
      <c r="E44" s="105"/>
      <c r="F44" s="105"/>
      <c r="G44" s="98" t="str">
        <f>IFERROR(_xlfn.IFNA(VLOOKUP(E44,'ISPV - mzdová sféra ČR'!$A$13:$F$894,6,0),(VLOOKUP('Osobní náklady'!F44,'ISPV - platová sféra ČR'!$A$10:$F$678,6,0))),"")</f>
        <v/>
      </c>
      <c r="H44" s="116"/>
      <c r="I44" s="116"/>
      <c r="J44" s="112"/>
      <c r="K44" s="113" t="str">
        <f t="shared" si="1"/>
        <v/>
      </c>
      <c r="L44" s="115"/>
      <c r="M44" s="48" t="str">
        <f t="shared" si="2"/>
        <v/>
      </c>
    </row>
    <row r="45" spans="1:13">
      <c r="A45" s="104" t="s">
        <v>70</v>
      </c>
      <c r="B45" s="106"/>
      <c r="C45" s="105"/>
      <c r="D45" s="103"/>
      <c r="E45" s="105"/>
      <c r="F45" s="105"/>
      <c r="G45" s="98" t="str">
        <f>IFERROR(_xlfn.IFNA(VLOOKUP(E45,'ISPV - mzdová sféra ČR'!$A$13:$F$894,6,0),(VLOOKUP('Osobní náklady'!F45,'ISPV - platová sféra ČR'!$A$10:$F$678,6,0))),"")</f>
        <v/>
      </c>
      <c r="H45" s="116"/>
      <c r="I45" s="116"/>
      <c r="J45" s="112"/>
      <c r="K45" s="113" t="str">
        <f t="shared" si="1"/>
        <v/>
      </c>
      <c r="L45" s="115"/>
      <c r="M45" s="48" t="str">
        <f t="shared" si="2"/>
        <v/>
      </c>
    </row>
    <row r="46" spans="1:13">
      <c r="A46" s="104" t="s">
        <v>71</v>
      </c>
      <c r="B46" s="106"/>
      <c r="C46" s="105"/>
      <c r="D46" s="103"/>
      <c r="E46" s="105"/>
      <c r="F46" s="105"/>
      <c r="G46" s="98" t="str">
        <f>IFERROR(_xlfn.IFNA(VLOOKUP(E46,'ISPV - mzdová sféra ČR'!$A$13:$F$894,6,0),(VLOOKUP('Osobní náklady'!F46,'ISPV - platová sféra ČR'!$A$10:$F$678,6,0))),"")</f>
        <v/>
      </c>
      <c r="H46" s="116"/>
      <c r="I46" s="116"/>
      <c r="J46" s="112"/>
      <c r="K46" s="113" t="str">
        <f t="shared" si="1"/>
        <v/>
      </c>
      <c r="L46" s="115"/>
      <c r="M46" s="48" t="str">
        <f t="shared" si="2"/>
        <v/>
      </c>
    </row>
    <row r="47" spans="1:13">
      <c r="A47" s="104" t="s">
        <v>72</v>
      </c>
      <c r="B47" s="106"/>
      <c r="C47" s="105"/>
      <c r="D47" s="103"/>
      <c r="E47" s="105"/>
      <c r="F47" s="105"/>
      <c r="G47" s="98" t="str">
        <f>IFERROR(_xlfn.IFNA(VLOOKUP(E47,'ISPV - mzdová sféra ČR'!$A$13:$F$894,6,0),(VLOOKUP('Osobní náklady'!F47,'ISPV - platová sféra ČR'!$A$10:$F$678,6,0))),"")</f>
        <v/>
      </c>
      <c r="H47" s="116"/>
      <c r="I47" s="116"/>
      <c r="J47" s="112"/>
      <c r="K47" s="113" t="str">
        <f t="shared" si="1"/>
        <v/>
      </c>
      <c r="L47" s="115"/>
      <c r="M47" s="48" t="str">
        <f t="shared" si="2"/>
        <v/>
      </c>
    </row>
    <row r="48" spans="1:13">
      <c r="A48" s="104" t="s">
        <v>73</v>
      </c>
      <c r="B48" s="106"/>
      <c r="C48" s="105"/>
      <c r="D48" s="103"/>
      <c r="E48" s="105"/>
      <c r="F48" s="105"/>
      <c r="G48" s="98" t="str">
        <f>IFERROR(_xlfn.IFNA(VLOOKUP(E48,'ISPV - mzdová sféra ČR'!$A$13:$F$894,6,0),(VLOOKUP('Osobní náklady'!F48,'ISPV - platová sféra ČR'!$A$10:$F$678,6,0))),"")</f>
        <v/>
      </c>
      <c r="H48" s="116"/>
      <c r="I48" s="116"/>
      <c r="J48" s="112"/>
      <c r="K48" s="113" t="str">
        <f t="shared" si="1"/>
        <v/>
      </c>
      <c r="L48" s="115"/>
      <c r="M48" s="48" t="str">
        <f t="shared" si="2"/>
        <v/>
      </c>
    </row>
    <row r="49" spans="1:13">
      <c r="A49" s="104" t="s">
        <v>74</v>
      </c>
      <c r="B49" s="106"/>
      <c r="C49" s="105"/>
      <c r="D49" s="103"/>
      <c r="E49" s="105"/>
      <c r="F49" s="105"/>
      <c r="G49" s="98" t="str">
        <f>IFERROR(_xlfn.IFNA(VLOOKUP(E49,'ISPV - mzdová sféra ČR'!$A$13:$F$894,6,0),(VLOOKUP('Osobní náklady'!F49,'ISPV - platová sféra ČR'!$A$10:$F$678,6,0))),"")</f>
        <v/>
      </c>
      <c r="H49" s="116"/>
      <c r="I49" s="116"/>
      <c r="J49" s="112"/>
      <c r="K49" s="113" t="str">
        <f t="shared" si="1"/>
        <v/>
      </c>
      <c r="L49" s="115"/>
      <c r="M49" s="48" t="str">
        <f t="shared" si="2"/>
        <v/>
      </c>
    </row>
    <row r="50" spans="1:13">
      <c r="A50" s="104" t="s">
        <v>75</v>
      </c>
      <c r="B50" s="106"/>
      <c r="C50" s="105"/>
      <c r="D50" s="103"/>
      <c r="E50" s="105"/>
      <c r="F50" s="105"/>
      <c r="G50" s="98" t="str">
        <f>IFERROR(_xlfn.IFNA(VLOOKUP(E50,'ISPV - mzdová sféra ČR'!$A$13:$F$894,6,0),(VLOOKUP('Osobní náklady'!F50,'ISPV - platová sféra ČR'!$A$10:$F$678,6,0))),"")</f>
        <v/>
      </c>
      <c r="H50" s="116"/>
      <c r="I50" s="116"/>
      <c r="J50" s="112"/>
      <c r="K50" s="113" t="str">
        <f t="shared" si="1"/>
        <v/>
      </c>
      <c r="L50" s="115"/>
      <c r="M50" s="48" t="str">
        <f t="shared" si="2"/>
        <v/>
      </c>
    </row>
    <row r="51" spans="1:13">
      <c r="A51" s="104" t="s">
        <v>76</v>
      </c>
      <c r="B51" s="106"/>
      <c r="C51" s="105"/>
      <c r="D51" s="103"/>
      <c r="E51" s="105"/>
      <c r="F51" s="105"/>
      <c r="G51" s="98" t="str">
        <f>IFERROR(_xlfn.IFNA(VLOOKUP(E51,'ISPV - mzdová sféra ČR'!$A$13:$F$894,6,0),(VLOOKUP('Osobní náklady'!F51,'ISPV - platová sféra ČR'!$A$10:$F$678,6,0))),"")</f>
        <v/>
      </c>
      <c r="H51" s="116"/>
      <c r="I51" s="116"/>
      <c r="J51" s="112"/>
      <c r="K51" s="113" t="str">
        <f t="shared" si="1"/>
        <v/>
      </c>
      <c r="L51" s="115"/>
      <c r="M51" s="48" t="str">
        <f t="shared" si="2"/>
        <v/>
      </c>
    </row>
    <row r="52" spans="1:13">
      <c r="A52" s="104" t="s">
        <v>77</v>
      </c>
      <c r="B52" s="106"/>
      <c r="C52" s="105"/>
      <c r="D52" s="103"/>
      <c r="E52" s="105"/>
      <c r="F52" s="105"/>
      <c r="G52" s="98" t="str">
        <f>IFERROR(_xlfn.IFNA(VLOOKUP(E52,'ISPV - mzdová sféra ČR'!$A$13:$F$894,6,0),(VLOOKUP('Osobní náklady'!F52,'ISPV - platová sféra ČR'!$A$10:$F$678,6,0))),"")</f>
        <v/>
      </c>
      <c r="H52" s="116"/>
      <c r="I52" s="116"/>
      <c r="J52" s="112"/>
      <c r="K52" s="113" t="str">
        <f t="shared" si="1"/>
        <v/>
      </c>
      <c r="L52" s="115"/>
      <c r="M52" s="48" t="str">
        <f t="shared" si="2"/>
        <v/>
      </c>
    </row>
    <row r="53" spans="1:13">
      <c r="A53" s="104" t="s">
        <v>78</v>
      </c>
      <c r="B53" s="106"/>
      <c r="C53" s="105"/>
      <c r="D53" s="103"/>
      <c r="E53" s="105"/>
      <c r="F53" s="105"/>
      <c r="G53" s="98" t="str">
        <f>IFERROR(_xlfn.IFNA(VLOOKUP(E53,'ISPV - mzdová sféra ČR'!$A$13:$F$894,6,0),(VLOOKUP('Osobní náklady'!F53,'ISPV - platová sféra ČR'!$A$10:$F$678,6,0))),"")</f>
        <v/>
      </c>
      <c r="H53" s="116"/>
      <c r="I53" s="116"/>
      <c r="J53" s="112"/>
      <c r="K53" s="113" t="str">
        <f t="shared" si="1"/>
        <v/>
      </c>
      <c r="L53" s="115"/>
      <c r="M53" s="48" t="str">
        <f t="shared" si="2"/>
        <v/>
      </c>
    </row>
    <row r="54" spans="1:13">
      <c r="A54" s="104" t="s">
        <v>79</v>
      </c>
      <c r="B54" s="106"/>
      <c r="C54" s="105"/>
      <c r="D54" s="103"/>
      <c r="E54" s="105"/>
      <c r="F54" s="105"/>
      <c r="G54" s="98" t="str">
        <f>IFERROR(_xlfn.IFNA(VLOOKUP(E54,'ISPV - mzdová sféra ČR'!$A$13:$F$894,6,0),(VLOOKUP('Osobní náklady'!F54,'ISPV - platová sféra ČR'!$A$10:$F$678,6,0))),"")</f>
        <v/>
      </c>
      <c r="H54" s="116"/>
      <c r="I54" s="116"/>
      <c r="J54" s="112"/>
      <c r="K54" s="113" t="str">
        <f t="shared" si="1"/>
        <v/>
      </c>
      <c r="L54" s="115"/>
      <c r="M54" s="48" t="str">
        <f t="shared" si="2"/>
        <v/>
      </c>
    </row>
    <row r="55" spans="1:13">
      <c r="A55" s="104" t="s">
        <v>80</v>
      </c>
      <c r="B55" s="106"/>
      <c r="C55" s="105"/>
      <c r="D55" s="103"/>
      <c r="E55" s="105"/>
      <c r="F55" s="105"/>
      <c r="G55" s="98" t="str">
        <f>IFERROR(_xlfn.IFNA(VLOOKUP(E55,'ISPV - mzdová sféra ČR'!$A$13:$F$894,6,0),(VLOOKUP('Osobní náklady'!F55,'ISPV - platová sféra ČR'!$A$10:$F$678,6,0))),"")</f>
        <v/>
      </c>
      <c r="H55" s="116"/>
      <c r="I55" s="116"/>
      <c r="J55" s="112"/>
      <c r="K55" s="113" t="str">
        <f t="shared" si="1"/>
        <v/>
      </c>
      <c r="L55" s="115"/>
      <c r="M55" s="48" t="str">
        <f t="shared" si="2"/>
        <v/>
      </c>
    </row>
    <row r="56" spans="1:13" ht="15.75" thickBot="1">
      <c r="A56" s="107" t="s">
        <v>81</v>
      </c>
      <c r="B56" s="108"/>
      <c r="C56" s="109"/>
      <c r="D56" s="110"/>
      <c r="E56" s="109"/>
      <c r="F56" s="109"/>
      <c r="G56" s="99" t="str">
        <f>IFERROR(_xlfn.IFNA(VLOOKUP(E56,'ISPV - mzdová sféra ČR'!$A$13:$F$894,6,0),(VLOOKUP('Osobní náklady'!F56,'ISPV - platová sféra ČR'!$A$10:$F$678,6,0))),"")</f>
        <v/>
      </c>
      <c r="H56" s="117"/>
      <c r="I56" s="117"/>
      <c r="J56" s="118"/>
      <c r="K56" s="119" t="str">
        <f t="shared" si="1"/>
        <v/>
      </c>
      <c r="L56" s="120"/>
      <c r="M56" s="48" t="str">
        <f t="shared" si="2"/>
        <v/>
      </c>
    </row>
    <row r="57" spans="1:13">
      <c r="L57" s="47"/>
    </row>
  </sheetData>
  <sheetProtection algorithmName="SHA-512" hashValue="eXXWyZNPZCmZKGjLT8ONohp2VinTd1p/reS+j17zVjFVxfwYYtpvDFkFG0KdO8I/HmkhVjnrSPYj2Gji4mfeCg==" saltValue="h5DZl4eTSDF2vUrYOvWPWQ==" spinCount="100000" sheet="1" objects="1" scenarios="1"/>
  <mergeCells count="13">
    <mergeCell ref="B5:B6"/>
    <mergeCell ref="A4:M4"/>
    <mergeCell ref="K5:K6"/>
    <mergeCell ref="I5:I6"/>
    <mergeCell ref="H5:H6"/>
    <mergeCell ref="G5:G6"/>
    <mergeCell ref="E5:E6"/>
    <mergeCell ref="D5:D6"/>
    <mergeCell ref="C5:C6"/>
    <mergeCell ref="A5:A6"/>
    <mergeCell ref="L5:L6"/>
    <mergeCell ref="J5:J6"/>
    <mergeCell ref="F5:F6"/>
  </mergeCells>
  <phoneticPr fontId="2" type="noConversion"/>
  <conditionalFormatting sqref="D7:D56">
    <cfRule type="cellIs" dxfId="2" priority="10" operator="greaterThan">
      <formula>$G7</formula>
    </cfRule>
  </conditionalFormatting>
  <dataValidations xWindow="777" yWindow="834" count="1">
    <dataValidation type="whole" operator="greaterThanOrEqual" allowBlank="1" showInputMessage="1" showErrorMessage="1" promptTitle="Upozornění" prompt="Požadovaná mzda nesmí být vyšší než mzda ve sloupci G" sqref="D7:D56" xr:uid="{26C1815F-9DE7-4063-A84B-E94FA0A95E63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777" yWindow="834" count="3">
        <x14:dataValidation type="list" allowBlank="1" showInputMessage="1" showErrorMessage="1" xr:uid="{60204687-C639-496A-81FD-3DE7CCF9A727}">
          <x14:formula1>
            <xm:f>'PRVNÍ KROK - vyplnit Subjekty'!$B$5:$B$9</xm:f>
          </x14:formula1>
          <xm:sqref>B7:B56</xm:sqref>
        </x14:dataValidation>
        <x14:dataValidation type="list" allowBlank="1" showInputMessage="1" showErrorMessage="1" xr:uid="{D3A7BB53-CBD1-4AE0-9E64-115F48E2EB51}">
          <x14:formula1>
            <xm:f>'ISPV - platová sféra ČR'!$A$10:$A$678</xm:f>
          </x14:formula1>
          <xm:sqref>F7:F56</xm:sqref>
        </x14:dataValidation>
        <x14:dataValidation type="list" allowBlank="1" showInputMessage="1" showErrorMessage="1" xr:uid="{F73B0183-317C-4F99-AE7E-2D6F381BE32F}">
          <x14:formula1>
            <xm:f>'ISPV - mzdová sféra ČR'!$A$13:$A$894</xm:f>
          </x14:formula1>
          <xm:sqref>E7:E56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30732-D19D-4E7A-8806-55F284D9F713}">
  <dimension ref="A1:U894"/>
  <sheetViews>
    <sheetView zoomScaleNormal="100" workbookViewId="0"/>
  </sheetViews>
  <sheetFormatPr defaultColWidth="8.42578125" defaultRowHeight="12.75"/>
  <cols>
    <col min="1" max="1" width="71.5703125" style="7" bestFit="1" customWidth="1"/>
    <col min="2" max="2" width="16.5703125" style="7" customWidth="1"/>
    <col min="3" max="3" width="14.42578125" style="7" customWidth="1"/>
    <col min="4" max="7" width="9.42578125" style="23" customWidth="1"/>
    <col min="8" max="8" width="9.42578125" style="24" customWidth="1"/>
    <col min="9" max="12" width="9.28515625" style="24" customWidth="1"/>
    <col min="13" max="13" width="7.5703125" style="7" customWidth="1"/>
    <col min="14" max="14" width="7.85546875" style="7" bestFit="1" customWidth="1"/>
    <col min="15" max="15" width="18" style="7" bestFit="1" customWidth="1"/>
    <col min="16" max="21" width="9.7109375" style="7" customWidth="1"/>
    <col min="22" max="16384" width="8.42578125" style="7"/>
  </cols>
  <sheetData>
    <row r="1" spans="1:21" s="6" customFormat="1" ht="23.85" customHeight="1" thickBot="1">
      <c r="A1" s="3" t="s">
        <v>82</v>
      </c>
      <c r="B1" s="4"/>
      <c r="C1" s="5" t="s">
        <v>734</v>
      </c>
      <c r="D1" s="3" t="s">
        <v>82</v>
      </c>
      <c r="E1" s="4"/>
      <c r="F1" s="4"/>
      <c r="G1" s="4"/>
      <c r="H1" s="4"/>
      <c r="I1" s="4"/>
      <c r="J1" s="4"/>
      <c r="K1" s="4"/>
      <c r="L1" s="4"/>
      <c r="M1" s="5" t="s">
        <v>734</v>
      </c>
      <c r="N1" s="53"/>
      <c r="O1" s="54"/>
      <c r="P1" s="53"/>
      <c r="Q1" s="54" t="s">
        <v>735</v>
      </c>
    </row>
    <row r="2" spans="1:21">
      <c r="A2" s="52"/>
      <c r="B2" s="55"/>
      <c r="C2" s="55"/>
      <c r="D2" s="56"/>
      <c r="E2" s="56"/>
      <c r="F2" s="56"/>
      <c r="G2" s="56"/>
      <c r="H2" s="55"/>
      <c r="I2" s="57"/>
      <c r="J2" s="57"/>
      <c r="K2" s="57"/>
      <c r="L2" s="57"/>
      <c r="O2" s="57"/>
      <c r="P2" s="57"/>
      <c r="Q2" s="57"/>
      <c r="R2" s="57"/>
      <c r="S2" s="57"/>
      <c r="T2" s="57"/>
      <c r="U2" s="57"/>
    </row>
    <row r="3" spans="1:21" ht="20.45" customHeight="1">
      <c r="A3" s="207" t="s">
        <v>83</v>
      </c>
      <c r="B3" s="207"/>
      <c r="C3" s="207"/>
      <c r="D3" s="207" t="s">
        <v>83</v>
      </c>
      <c r="E3" s="207"/>
      <c r="F3" s="207"/>
      <c r="G3" s="207"/>
      <c r="H3" s="207"/>
      <c r="I3" s="207"/>
      <c r="J3" s="207"/>
      <c r="K3" s="207"/>
      <c r="L3" s="207"/>
      <c r="M3" s="207"/>
      <c r="O3" s="57"/>
      <c r="P3" s="57"/>
      <c r="Q3" s="57"/>
      <c r="R3" s="57"/>
      <c r="S3" s="57"/>
      <c r="T3" s="57"/>
      <c r="U3" s="57"/>
    </row>
    <row r="4" spans="1:21" ht="15.75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O4" s="57"/>
      <c r="P4" s="57"/>
      <c r="Q4" s="57"/>
      <c r="R4" s="57"/>
      <c r="S4" s="57"/>
      <c r="T4" s="57"/>
      <c r="U4" s="57"/>
    </row>
    <row r="5" spans="1:21" s="8" customFormat="1">
      <c r="A5" s="209" t="s">
        <v>84</v>
      </c>
      <c r="B5" s="212" t="s">
        <v>85</v>
      </c>
      <c r="C5" s="213" t="s">
        <v>86</v>
      </c>
      <c r="D5" s="212" t="s">
        <v>87</v>
      </c>
      <c r="E5" s="212"/>
      <c r="F5" s="212"/>
      <c r="G5" s="212"/>
      <c r="H5" s="212" t="s">
        <v>86</v>
      </c>
      <c r="I5" s="212"/>
      <c r="J5" s="212"/>
      <c r="K5" s="212"/>
      <c r="L5" s="212" t="s">
        <v>88</v>
      </c>
      <c r="M5" s="213" t="s">
        <v>89</v>
      </c>
    </row>
    <row r="6" spans="1:21" s="8" customFormat="1">
      <c r="A6" s="210"/>
      <c r="B6" s="212"/>
      <c r="C6" s="214"/>
      <c r="D6" s="212" t="s">
        <v>90</v>
      </c>
      <c r="E6" s="212" t="s">
        <v>91</v>
      </c>
      <c r="F6" s="220" t="s">
        <v>92</v>
      </c>
      <c r="G6" s="212" t="s">
        <v>93</v>
      </c>
      <c r="H6" s="212" t="s">
        <v>94</v>
      </c>
      <c r="I6" s="215" t="s">
        <v>95</v>
      </c>
      <c r="J6" s="216"/>
      <c r="K6" s="217"/>
      <c r="L6" s="212"/>
      <c r="M6" s="218"/>
    </row>
    <row r="7" spans="1:21" s="8" customFormat="1">
      <c r="A7" s="210"/>
      <c r="B7" s="212"/>
      <c r="C7" s="9" t="s">
        <v>96</v>
      </c>
      <c r="D7" s="212"/>
      <c r="E7" s="212"/>
      <c r="F7" s="220"/>
      <c r="G7" s="212"/>
      <c r="H7" s="212"/>
      <c r="I7" s="10" t="s">
        <v>97</v>
      </c>
      <c r="J7" s="10" t="s">
        <v>98</v>
      </c>
      <c r="K7" s="10" t="s">
        <v>99</v>
      </c>
      <c r="L7" s="212"/>
      <c r="M7" s="218"/>
    </row>
    <row r="8" spans="1:21" s="8" customFormat="1" ht="13.5" thickBot="1">
      <c r="A8" s="211"/>
      <c r="B8" s="11" t="s">
        <v>100</v>
      </c>
      <c r="C8" s="11" t="s">
        <v>101</v>
      </c>
      <c r="D8" s="11" t="s">
        <v>101</v>
      </c>
      <c r="E8" s="11" t="s">
        <v>101</v>
      </c>
      <c r="F8" s="80" t="s">
        <v>101</v>
      </c>
      <c r="G8" s="11" t="s">
        <v>101</v>
      </c>
      <c r="H8" s="11" t="s">
        <v>101</v>
      </c>
      <c r="I8" s="11" t="s">
        <v>102</v>
      </c>
      <c r="J8" s="11" t="s">
        <v>102</v>
      </c>
      <c r="K8" s="11" t="s">
        <v>102</v>
      </c>
      <c r="L8" s="11" t="s">
        <v>103</v>
      </c>
      <c r="M8" s="219"/>
    </row>
    <row r="9" spans="1:21" s="8" customFormat="1" ht="0.95" customHeight="1">
      <c r="A9" s="66"/>
      <c r="B9" s="66"/>
      <c r="C9" s="66"/>
      <c r="D9" s="66"/>
      <c r="E9" s="66"/>
      <c r="F9" s="81"/>
      <c r="G9" s="66"/>
      <c r="H9" s="66"/>
      <c r="I9" s="66"/>
      <c r="J9" s="66"/>
      <c r="K9" s="66"/>
      <c r="L9" s="66"/>
      <c r="M9" s="66"/>
    </row>
    <row r="10" spans="1:21" s="17" customFormat="1" ht="13.5" customHeight="1">
      <c r="A10" s="87" t="s">
        <v>104</v>
      </c>
      <c r="B10" s="88">
        <v>5.2454000000000001</v>
      </c>
      <c r="C10" s="89">
        <v>107452.0494</v>
      </c>
      <c r="D10" s="90">
        <v>34114.267399999997</v>
      </c>
      <c r="E10" s="90">
        <v>54241.490299999998</v>
      </c>
      <c r="F10" s="91">
        <v>209577.66940000001</v>
      </c>
      <c r="G10" s="90">
        <v>357488.89799999999</v>
      </c>
      <c r="H10" s="90">
        <v>168353.85709999999</v>
      </c>
      <c r="I10" s="92">
        <v>26.97</v>
      </c>
      <c r="J10" s="92">
        <v>0.56999999999999995</v>
      </c>
      <c r="K10" s="92">
        <v>9.8800000000000008</v>
      </c>
      <c r="L10" s="92">
        <v>171.26740000000001</v>
      </c>
      <c r="M10" s="93" t="s">
        <v>105</v>
      </c>
      <c r="O10" s="59"/>
      <c r="P10" s="59"/>
      <c r="Q10" s="59"/>
      <c r="R10" s="77"/>
      <c r="S10" s="8"/>
      <c r="T10" s="8"/>
      <c r="U10" s="8"/>
    </row>
    <row r="11" spans="1:21" s="17" customFormat="1" ht="13.5" customHeight="1">
      <c r="A11" s="87" t="s">
        <v>106</v>
      </c>
      <c r="B11" s="88">
        <v>1.0443</v>
      </c>
      <c r="C11" s="89">
        <v>235781.4964</v>
      </c>
      <c r="D11" s="90">
        <v>74419.052800000005</v>
      </c>
      <c r="E11" s="90">
        <v>135611.7291</v>
      </c>
      <c r="F11" s="91">
        <v>379837.24699999997</v>
      </c>
      <c r="G11" s="90">
        <v>607177.24269999994</v>
      </c>
      <c r="H11" s="90">
        <v>314499.9044</v>
      </c>
      <c r="I11" s="92">
        <v>32.03</v>
      </c>
      <c r="J11" s="92">
        <v>0.69</v>
      </c>
      <c r="K11" s="92">
        <v>9.44</v>
      </c>
      <c r="L11" s="92">
        <v>170.2955</v>
      </c>
      <c r="M11" s="93" t="s">
        <v>105</v>
      </c>
      <c r="O11" s="59"/>
      <c r="P11" s="59"/>
      <c r="Q11" s="59"/>
      <c r="R11" s="77"/>
      <c r="S11" s="8"/>
      <c r="T11" s="8"/>
      <c r="U11" s="8"/>
    </row>
    <row r="12" spans="1:21" s="17" customFormat="1" ht="13.5" customHeight="1">
      <c r="A12" s="87" t="s">
        <v>107</v>
      </c>
      <c r="B12" s="88">
        <v>2.0537000000000001</v>
      </c>
      <c r="C12" s="89">
        <v>131482.19140000001</v>
      </c>
      <c r="D12" s="90">
        <v>48459.444000000003</v>
      </c>
      <c r="E12" s="90">
        <v>73708.540800000002</v>
      </c>
      <c r="F12" s="91">
        <v>213436.16130000001</v>
      </c>
      <c r="G12" s="90">
        <v>346923.10499999998</v>
      </c>
      <c r="H12" s="90">
        <v>171919.1391</v>
      </c>
      <c r="I12" s="92">
        <v>26.41</v>
      </c>
      <c r="J12" s="92">
        <v>0.47</v>
      </c>
      <c r="K12" s="92">
        <v>10.61</v>
      </c>
      <c r="L12" s="92">
        <v>172.03620000000001</v>
      </c>
      <c r="M12" s="93" t="s">
        <v>105</v>
      </c>
      <c r="O12" s="59"/>
      <c r="P12" s="59"/>
      <c r="Q12" s="59"/>
      <c r="R12" s="77"/>
      <c r="S12" s="8"/>
      <c r="T12" s="8"/>
      <c r="U12" s="8"/>
    </row>
    <row r="13" spans="1:21" s="17" customFormat="1" ht="13.5" customHeight="1">
      <c r="A13" s="18" t="s">
        <v>599</v>
      </c>
      <c r="B13" s="19">
        <v>1.4622999999999999</v>
      </c>
      <c r="C13" s="20">
        <v>62612.066800000001</v>
      </c>
      <c r="D13" s="21">
        <v>32349.4964</v>
      </c>
      <c r="E13" s="21">
        <v>46176.948299999996</v>
      </c>
      <c r="F13" s="82">
        <v>112647.3833</v>
      </c>
      <c r="G13" s="21">
        <v>155245.95569999999</v>
      </c>
      <c r="H13" s="21">
        <v>86970.763099999996</v>
      </c>
      <c r="I13" s="22">
        <v>13.68</v>
      </c>
      <c r="J13" s="22">
        <v>0.69</v>
      </c>
      <c r="K13" s="22">
        <v>11.08</v>
      </c>
      <c r="L13" s="22">
        <v>170.0488</v>
      </c>
      <c r="M13" s="78" t="s">
        <v>149</v>
      </c>
      <c r="O13" s="59"/>
      <c r="P13" s="59"/>
      <c r="Q13" s="59"/>
      <c r="R13" s="77"/>
      <c r="S13" s="8"/>
      <c r="T13" s="8"/>
      <c r="U13" s="8"/>
    </row>
    <row r="14" spans="1:21" s="17" customFormat="1" ht="13.5" customHeight="1">
      <c r="A14" s="12" t="s">
        <v>108</v>
      </c>
      <c r="B14" s="13">
        <v>8.0074000000000005</v>
      </c>
      <c r="C14" s="14">
        <v>106506.4284</v>
      </c>
      <c r="D14" s="15">
        <v>45770.961199999998</v>
      </c>
      <c r="E14" s="15">
        <v>68354.941600000006</v>
      </c>
      <c r="F14" s="82">
        <v>156463.46309999999</v>
      </c>
      <c r="G14" s="15">
        <v>233429.17290000001</v>
      </c>
      <c r="H14" s="15">
        <v>130676.14200000001</v>
      </c>
      <c r="I14" s="16">
        <v>23.15</v>
      </c>
      <c r="J14" s="16">
        <v>0.64</v>
      </c>
      <c r="K14" s="16">
        <v>10.15</v>
      </c>
      <c r="L14" s="16">
        <v>171.5033</v>
      </c>
      <c r="M14" s="76" t="s">
        <v>109</v>
      </c>
      <c r="O14" s="59"/>
      <c r="P14" s="59"/>
      <c r="Q14" s="59"/>
      <c r="R14" s="77"/>
      <c r="S14" s="8"/>
      <c r="T14" s="8"/>
      <c r="U14" s="8"/>
    </row>
    <row r="15" spans="1:21" s="17" customFormat="1" ht="13.5" customHeight="1">
      <c r="A15" s="18" t="s">
        <v>110</v>
      </c>
      <c r="B15" s="19">
        <v>2.3889</v>
      </c>
      <c r="C15" s="20">
        <v>119280.4181</v>
      </c>
      <c r="D15" s="21">
        <v>45925.421499999997</v>
      </c>
      <c r="E15" s="21">
        <v>66437.268899999995</v>
      </c>
      <c r="F15" s="82">
        <v>182523.1342</v>
      </c>
      <c r="G15" s="21">
        <v>279723.375</v>
      </c>
      <c r="H15" s="21">
        <v>149735.50020000001</v>
      </c>
      <c r="I15" s="22">
        <v>25.46</v>
      </c>
      <c r="J15" s="22">
        <v>0.56999999999999995</v>
      </c>
      <c r="K15" s="22">
        <v>10.16</v>
      </c>
      <c r="L15" s="22">
        <v>171.37119999999999</v>
      </c>
      <c r="M15" s="78" t="s">
        <v>109</v>
      </c>
      <c r="O15" s="59"/>
      <c r="P15" s="59"/>
      <c r="Q15" s="59"/>
      <c r="R15" s="77"/>
      <c r="S15" s="8"/>
      <c r="T15" s="8"/>
      <c r="U15" s="8"/>
    </row>
    <row r="16" spans="1:21" s="17" customFormat="1" ht="13.5" customHeight="1">
      <c r="A16" s="18" t="s">
        <v>111</v>
      </c>
      <c r="B16" s="19">
        <v>3.0996999999999999</v>
      </c>
      <c r="C16" s="20">
        <v>103864.6511</v>
      </c>
      <c r="D16" s="21">
        <v>49342.423300000002</v>
      </c>
      <c r="E16" s="21">
        <v>70569.487999999998</v>
      </c>
      <c r="F16" s="82">
        <v>149597.0073</v>
      </c>
      <c r="G16" s="21">
        <v>198681.57329999999</v>
      </c>
      <c r="H16" s="21">
        <v>122832.4084</v>
      </c>
      <c r="I16" s="22">
        <v>25.37</v>
      </c>
      <c r="J16" s="22">
        <v>0.67</v>
      </c>
      <c r="K16" s="22">
        <v>9.73</v>
      </c>
      <c r="L16" s="22">
        <v>171.48920000000001</v>
      </c>
      <c r="M16" s="78" t="s">
        <v>105</v>
      </c>
      <c r="O16" s="59"/>
      <c r="P16" s="59"/>
      <c r="Q16" s="59"/>
      <c r="R16" s="77"/>
      <c r="S16" s="8"/>
      <c r="T16" s="8"/>
      <c r="U16" s="8"/>
    </row>
    <row r="17" spans="1:21" s="17" customFormat="1" ht="13.5" customHeight="1">
      <c r="A17" s="18" t="s">
        <v>112</v>
      </c>
      <c r="B17" s="19">
        <v>1.8772</v>
      </c>
      <c r="C17" s="20">
        <v>100325.0309</v>
      </c>
      <c r="D17" s="21">
        <v>43346.230300000003</v>
      </c>
      <c r="E17" s="21">
        <v>67668.878800000006</v>
      </c>
      <c r="F17" s="82">
        <v>149141.60759999999</v>
      </c>
      <c r="G17" s="21">
        <v>212685.9485</v>
      </c>
      <c r="H17" s="21">
        <v>122937.80039999999</v>
      </c>
      <c r="I17" s="22">
        <v>17.25</v>
      </c>
      <c r="J17" s="22">
        <v>0.74</v>
      </c>
      <c r="K17" s="22">
        <v>10.76</v>
      </c>
      <c r="L17" s="22">
        <v>171.72640000000001</v>
      </c>
      <c r="M17" s="78" t="s">
        <v>105</v>
      </c>
      <c r="O17" s="59"/>
      <c r="P17" s="59"/>
      <c r="Q17" s="59"/>
      <c r="R17" s="77"/>
      <c r="S17" s="8"/>
      <c r="T17" s="8"/>
      <c r="U17" s="8"/>
    </row>
    <row r="18" spans="1:21" s="17" customFormat="1" ht="13.5" customHeight="1">
      <c r="A18" s="12" t="s">
        <v>113</v>
      </c>
      <c r="B18" s="13">
        <v>2.9289999999999998</v>
      </c>
      <c r="C18" s="14">
        <v>104112.79889999999</v>
      </c>
      <c r="D18" s="15">
        <v>45318.4522</v>
      </c>
      <c r="E18" s="15">
        <v>65797.896500000003</v>
      </c>
      <c r="F18" s="82">
        <v>146020.98319999999</v>
      </c>
      <c r="G18" s="15">
        <v>210117.78400000001</v>
      </c>
      <c r="H18" s="15">
        <v>122124.3511</v>
      </c>
      <c r="I18" s="16">
        <v>20.62</v>
      </c>
      <c r="J18" s="16">
        <v>0.62</v>
      </c>
      <c r="K18" s="16">
        <v>10.48</v>
      </c>
      <c r="L18" s="16">
        <v>170.91040000000001</v>
      </c>
      <c r="M18" s="76" t="s">
        <v>105</v>
      </c>
      <c r="O18" s="59"/>
      <c r="P18" s="59"/>
      <c r="Q18" s="59"/>
      <c r="R18" s="77"/>
      <c r="S18" s="8"/>
      <c r="T18" s="8"/>
      <c r="U18" s="8"/>
    </row>
    <row r="19" spans="1:21" s="17" customFormat="1" ht="13.5" customHeight="1">
      <c r="A19" s="18" t="s">
        <v>736</v>
      </c>
      <c r="B19" s="19">
        <v>0.73680000000000001</v>
      </c>
      <c r="C19" s="20">
        <v>129079.2787</v>
      </c>
      <c r="D19" s="21">
        <v>57706.966500000002</v>
      </c>
      <c r="E19" s="21">
        <v>81519.981</v>
      </c>
      <c r="F19" s="82">
        <v>192022.81779999999</v>
      </c>
      <c r="G19" s="21">
        <v>308417.41100000002</v>
      </c>
      <c r="H19" s="21">
        <v>164333.65410000001</v>
      </c>
      <c r="I19" s="22">
        <v>23.17</v>
      </c>
      <c r="J19" s="22">
        <v>0.75</v>
      </c>
      <c r="K19" s="22">
        <v>9.99</v>
      </c>
      <c r="L19" s="22">
        <v>170.48259999999999</v>
      </c>
      <c r="M19" s="78" t="s">
        <v>105</v>
      </c>
      <c r="O19" s="59"/>
      <c r="P19" s="59"/>
      <c r="Q19" s="59"/>
      <c r="R19" s="77"/>
      <c r="S19" s="8"/>
      <c r="T19" s="8"/>
      <c r="U19" s="8"/>
    </row>
    <row r="20" spans="1:21" s="17" customFormat="1" ht="13.5" customHeight="1">
      <c r="A20" s="18" t="s">
        <v>114</v>
      </c>
      <c r="B20" s="19">
        <v>1.5849</v>
      </c>
      <c r="C20" s="20">
        <v>104112.79889999999</v>
      </c>
      <c r="D20" s="21">
        <v>47566.101999999999</v>
      </c>
      <c r="E20" s="21">
        <v>67185.143100000001</v>
      </c>
      <c r="F20" s="82">
        <v>146016.64369999999</v>
      </c>
      <c r="G20" s="21">
        <v>194966.66889999999</v>
      </c>
      <c r="H20" s="21">
        <v>113857.95450000001</v>
      </c>
      <c r="I20" s="22">
        <v>19.95</v>
      </c>
      <c r="J20" s="22">
        <v>0.47</v>
      </c>
      <c r="K20" s="22">
        <v>10.73</v>
      </c>
      <c r="L20" s="22">
        <v>170.7251</v>
      </c>
      <c r="M20" s="78" t="s">
        <v>109</v>
      </c>
      <c r="O20" s="59"/>
      <c r="P20" s="59"/>
      <c r="Q20" s="59"/>
      <c r="R20" s="77"/>
      <c r="S20" s="8"/>
      <c r="T20" s="8"/>
      <c r="U20" s="8"/>
    </row>
    <row r="21" spans="1:21" s="17" customFormat="1" ht="13.5" customHeight="1">
      <c r="A21" s="12" t="s">
        <v>115</v>
      </c>
      <c r="B21" s="13">
        <v>6.1897000000000002</v>
      </c>
      <c r="C21" s="14">
        <v>84185.712700000004</v>
      </c>
      <c r="D21" s="15">
        <v>33082.150800000003</v>
      </c>
      <c r="E21" s="15">
        <v>51901.750899999999</v>
      </c>
      <c r="F21" s="82">
        <v>125709.85309999999</v>
      </c>
      <c r="G21" s="15">
        <v>175241.95670000001</v>
      </c>
      <c r="H21" s="15">
        <v>98909.026599999997</v>
      </c>
      <c r="I21" s="16">
        <v>20.02</v>
      </c>
      <c r="J21" s="16">
        <v>1.33</v>
      </c>
      <c r="K21" s="16">
        <v>10.79</v>
      </c>
      <c r="L21" s="16">
        <v>170.9083</v>
      </c>
      <c r="M21" s="76" t="s">
        <v>109</v>
      </c>
      <c r="O21" s="59"/>
      <c r="P21" s="59"/>
      <c r="Q21" s="59"/>
      <c r="R21" s="77"/>
      <c r="S21" s="8"/>
      <c r="T21" s="8"/>
      <c r="U21" s="8"/>
    </row>
    <row r="22" spans="1:21" s="17" customFormat="1" ht="13.5" customHeight="1">
      <c r="A22" s="18" t="s">
        <v>116</v>
      </c>
      <c r="B22" s="19">
        <v>1.986</v>
      </c>
      <c r="C22" s="20">
        <v>95451.2399</v>
      </c>
      <c r="D22" s="21">
        <v>45989.428800000002</v>
      </c>
      <c r="E22" s="21">
        <v>63020.535400000001</v>
      </c>
      <c r="F22" s="82">
        <v>131595.21400000001</v>
      </c>
      <c r="G22" s="21">
        <v>184132.75539999999</v>
      </c>
      <c r="H22" s="21">
        <v>108456.2104</v>
      </c>
      <c r="I22" s="22">
        <v>16.72</v>
      </c>
      <c r="J22" s="22">
        <v>0.73</v>
      </c>
      <c r="K22" s="22">
        <v>10.76</v>
      </c>
      <c r="L22" s="22">
        <v>169.1892</v>
      </c>
      <c r="M22" s="78" t="s">
        <v>109</v>
      </c>
      <c r="O22" s="59"/>
      <c r="P22" s="59"/>
      <c r="Q22" s="59"/>
      <c r="R22" s="77"/>
      <c r="S22" s="8"/>
      <c r="T22" s="8"/>
      <c r="U22" s="8"/>
    </row>
    <row r="23" spans="1:21" s="17" customFormat="1" ht="13.5" customHeight="1">
      <c r="A23" s="18" t="s">
        <v>601</v>
      </c>
      <c r="B23" s="19">
        <v>0.37630000000000002</v>
      </c>
      <c r="C23" s="20">
        <v>79859.022700000001</v>
      </c>
      <c r="D23" s="21">
        <v>45022.506000000001</v>
      </c>
      <c r="E23" s="21">
        <v>55200.426399999997</v>
      </c>
      <c r="F23" s="82">
        <v>126540.91559999999</v>
      </c>
      <c r="G23" s="21">
        <v>188313.76209999999</v>
      </c>
      <c r="H23" s="21">
        <v>105778.25810000001</v>
      </c>
      <c r="I23" s="22">
        <v>25.51</v>
      </c>
      <c r="J23" s="22">
        <v>1.25</v>
      </c>
      <c r="K23" s="22">
        <v>10.87</v>
      </c>
      <c r="L23" s="22">
        <v>169.2841</v>
      </c>
      <c r="M23" s="78" t="s">
        <v>105</v>
      </c>
      <c r="O23" s="59"/>
      <c r="P23" s="59"/>
      <c r="Q23" s="59"/>
      <c r="R23" s="77"/>
      <c r="S23" s="8"/>
      <c r="T23" s="8"/>
      <c r="U23" s="8"/>
    </row>
    <row r="24" spans="1:21" s="17" customFormat="1" ht="13.5" customHeight="1">
      <c r="A24" s="18" t="s">
        <v>737</v>
      </c>
      <c r="B24" s="19">
        <v>0.43469999999999998</v>
      </c>
      <c r="C24" s="20">
        <v>42020.721899999997</v>
      </c>
      <c r="D24" s="21">
        <v>20162.222900000001</v>
      </c>
      <c r="E24" s="21">
        <v>26024.8194</v>
      </c>
      <c r="F24" s="82">
        <v>50290.540099999998</v>
      </c>
      <c r="G24" s="21">
        <v>73024.015799999994</v>
      </c>
      <c r="H24" s="21">
        <v>43924.905599999998</v>
      </c>
      <c r="I24" s="22">
        <v>8.2100000000000009</v>
      </c>
      <c r="J24" s="22">
        <v>0.49</v>
      </c>
      <c r="K24" s="22">
        <v>10.63</v>
      </c>
      <c r="L24" s="22">
        <v>172.43199999999999</v>
      </c>
      <c r="M24" s="78" t="s">
        <v>149</v>
      </c>
      <c r="O24" s="59"/>
      <c r="P24" s="59"/>
      <c r="Q24" s="59"/>
      <c r="R24" s="77"/>
      <c r="S24" s="8"/>
      <c r="T24" s="8"/>
      <c r="U24" s="8"/>
    </row>
    <row r="25" spans="1:21" s="17" customFormat="1" ht="13.5" customHeight="1">
      <c r="A25" s="18" t="s">
        <v>738</v>
      </c>
      <c r="B25" s="19">
        <v>0.30780000000000002</v>
      </c>
      <c r="C25" s="20">
        <v>102532.32030000001</v>
      </c>
      <c r="D25" s="21">
        <v>34209.879300000001</v>
      </c>
      <c r="E25" s="21">
        <v>54412.2238</v>
      </c>
      <c r="F25" s="82">
        <v>127187.0367</v>
      </c>
      <c r="G25" s="21">
        <v>170092.74</v>
      </c>
      <c r="H25" s="21">
        <v>104892.5445</v>
      </c>
      <c r="I25" s="22">
        <v>16.11</v>
      </c>
      <c r="J25" s="22">
        <v>1.27</v>
      </c>
      <c r="K25" s="22">
        <v>10.36</v>
      </c>
      <c r="L25" s="22">
        <v>169.63409999999999</v>
      </c>
      <c r="M25" s="78" t="s">
        <v>149</v>
      </c>
      <c r="O25" s="59"/>
      <c r="P25" s="59"/>
      <c r="Q25" s="59"/>
      <c r="R25" s="77"/>
      <c r="S25" s="8"/>
      <c r="T25" s="8"/>
      <c r="U25" s="8"/>
    </row>
    <row r="26" spans="1:21" s="17" customFormat="1" ht="13.5" customHeight="1">
      <c r="A26" s="18" t="s">
        <v>739</v>
      </c>
      <c r="B26" s="19">
        <v>2.8624999999999998</v>
      </c>
      <c r="C26" s="20">
        <v>90064.8943</v>
      </c>
      <c r="D26" s="21">
        <v>30188.2814</v>
      </c>
      <c r="E26" s="21">
        <v>54939.108699999997</v>
      </c>
      <c r="F26" s="82">
        <v>129747.0454</v>
      </c>
      <c r="G26" s="21">
        <v>181769.2775</v>
      </c>
      <c r="H26" s="21">
        <v>102554.08749999999</v>
      </c>
      <c r="I26" s="22">
        <v>23.48</v>
      </c>
      <c r="J26" s="22">
        <v>1.81</v>
      </c>
      <c r="K26" s="22">
        <v>11.01</v>
      </c>
      <c r="L26" s="22">
        <v>172.09229999999999</v>
      </c>
      <c r="M26" s="78" t="s">
        <v>109</v>
      </c>
      <c r="O26" s="59"/>
      <c r="P26" s="59"/>
      <c r="Q26" s="59"/>
      <c r="R26" s="77"/>
      <c r="S26" s="8"/>
      <c r="T26" s="8"/>
      <c r="U26" s="8"/>
    </row>
    <row r="27" spans="1:21" s="17" customFormat="1" ht="13.5" customHeight="1">
      <c r="A27" s="12" t="s">
        <v>117</v>
      </c>
      <c r="B27" s="13">
        <v>11.9511</v>
      </c>
      <c r="C27" s="14">
        <v>99616.518599999996</v>
      </c>
      <c r="D27" s="15">
        <v>44804.175999999999</v>
      </c>
      <c r="E27" s="15">
        <v>64215.087200000002</v>
      </c>
      <c r="F27" s="82">
        <v>152591.86799999999</v>
      </c>
      <c r="G27" s="15">
        <v>230989.6427</v>
      </c>
      <c r="H27" s="15">
        <v>125777.7558</v>
      </c>
      <c r="I27" s="16">
        <v>25.58</v>
      </c>
      <c r="J27" s="16">
        <v>0.56000000000000005</v>
      </c>
      <c r="K27" s="16">
        <v>9.99</v>
      </c>
      <c r="L27" s="16">
        <v>171.4941</v>
      </c>
      <c r="M27" s="76" t="s">
        <v>109</v>
      </c>
      <c r="O27" s="59"/>
      <c r="P27" s="59"/>
      <c r="Q27" s="59"/>
      <c r="R27" s="77"/>
      <c r="S27" s="8"/>
      <c r="T27" s="8"/>
      <c r="U27" s="8"/>
    </row>
    <row r="28" spans="1:21" s="17" customFormat="1" ht="13.5" customHeight="1">
      <c r="A28" s="18" t="s">
        <v>118</v>
      </c>
      <c r="B28" s="19">
        <v>2.4843999999999999</v>
      </c>
      <c r="C28" s="20">
        <v>131477.9903</v>
      </c>
      <c r="D28" s="21">
        <v>52959.649899999997</v>
      </c>
      <c r="E28" s="21">
        <v>78954.839699999997</v>
      </c>
      <c r="F28" s="82">
        <v>207861.7928</v>
      </c>
      <c r="G28" s="21">
        <v>295512.76199999999</v>
      </c>
      <c r="H28" s="21">
        <v>164556.62239999999</v>
      </c>
      <c r="I28" s="22">
        <v>29.42</v>
      </c>
      <c r="J28" s="22">
        <v>0.21</v>
      </c>
      <c r="K28" s="22">
        <v>9.6</v>
      </c>
      <c r="L28" s="22">
        <v>171.89619999999999</v>
      </c>
      <c r="M28" s="78" t="s">
        <v>105</v>
      </c>
      <c r="O28" s="59"/>
      <c r="P28" s="59"/>
      <c r="Q28" s="59"/>
      <c r="R28" s="77"/>
      <c r="S28" s="8"/>
      <c r="T28" s="8"/>
      <c r="U28" s="8"/>
    </row>
    <row r="29" spans="1:21" s="17" customFormat="1" ht="13.5" customHeight="1">
      <c r="A29" s="18" t="s">
        <v>119</v>
      </c>
      <c r="B29" s="19">
        <v>5.7401999999999997</v>
      </c>
      <c r="C29" s="20">
        <v>99802.207200000004</v>
      </c>
      <c r="D29" s="21">
        <v>46259.128199999999</v>
      </c>
      <c r="E29" s="21">
        <v>67825.0527</v>
      </c>
      <c r="F29" s="82">
        <v>143712.9713</v>
      </c>
      <c r="G29" s="21">
        <v>210964.80960000001</v>
      </c>
      <c r="H29" s="21">
        <v>119570.37549999999</v>
      </c>
      <c r="I29" s="22">
        <v>24.96</v>
      </c>
      <c r="J29" s="22">
        <v>0.56999999999999995</v>
      </c>
      <c r="K29" s="22">
        <v>10.18</v>
      </c>
      <c r="L29" s="22">
        <v>171.56610000000001</v>
      </c>
      <c r="M29" s="78" t="s">
        <v>109</v>
      </c>
      <c r="O29" s="59"/>
      <c r="P29" s="59"/>
      <c r="Q29" s="59"/>
      <c r="R29" s="77"/>
      <c r="S29" s="8"/>
      <c r="T29" s="8"/>
      <c r="U29" s="8"/>
    </row>
    <row r="30" spans="1:21" s="17" customFormat="1" ht="13.5" customHeight="1">
      <c r="A30" s="18" t="s">
        <v>120</v>
      </c>
      <c r="B30" s="19">
        <v>1.7809999999999999</v>
      </c>
      <c r="C30" s="20">
        <v>97497.142600000006</v>
      </c>
      <c r="D30" s="21">
        <v>39737.357799999998</v>
      </c>
      <c r="E30" s="21">
        <v>63305.625899999999</v>
      </c>
      <c r="F30" s="82">
        <v>152603.9301</v>
      </c>
      <c r="G30" s="21">
        <v>229659.09700000001</v>
      </c>
      <c r="H30" s="21">
        <v>126192.7553</v>
      </c>
      <c r="I30" s="22">
        <v>21.32</v>
      </c>
      <c r="J30" s="22">
        <v>0.82</v>
      </c>
      <c r="K30" s="22">
        <v>10.34</v>
      </c>
      <c r="L30" s="22">
        <v>171.5462</v>
      </c>
      <c r="M30" s="78" t="s">
        <v>109</v>
      </c>
      <c r="O30" s="59"/>
      <c r="P30" s="59"/>
      <c r="Q30" s="59"/>
      <c r="R30" s="77"/>
      <c r="S30" s="8"/>
      <c r="T30" s="8"/>
      <c r="U30" s="8"/>
    </row>
    <row r="31" spans="1:21" s="17" customFormat="1" ht="13.5" customHeight="1">
      <c r="A31" s="18" t="s">
        <v>740</v>
      </c>
      <c r="B31" s="19">
        <v>0.89219999999999999</v>
      </c>
      <c r="C31" s="20">
        <v>76076.463799999998</v>
      </c>
      <c r="D31" s="21">
        <v>44804.175999999999</v>
      </c>
      <c r="E31" s="21">
        <v>52164.518600000003</v>
      </c>
      <c r="F31" s="82">
        <v>108903.1005</v>
      </c>
      <c r="G31" s="21">
        <v>149940.00440000001</v>
      </c>
      <c r="H31" s="21">
        <v>94408.051000000007</v>
      </c>
      <c r="I31" s="22">
        <v>26.01</v>
      </c>
      <c r="J31" s="22">
        <v>1.36</v>
      </c>
      <c r="K31" s="22">
        <v>9.7799999999999994</v>
      </c>
      <c r="L31" s="22">
        <v>172.56549999999999</v>
      </c>
      <c r="M31" s="78" t="s">
        <v>109</v>
      </c>
      <c r="O31" s="59"/>
      <c r="P31" s="59"/>
      <c r="Q31" s="59"/>
      <c r="R31" s="77"/>
      <c r="S31" s="8"/>
      <c r="T31" s="8"/>
      <c r="U31" s="8"/>
    </row>
    <row r="32" spans="1:21" s="17" customFormat="1" ht="13.5" customHeight="1">
      <c r="A32" s="18" t="s">
        <v>741</v>
      </c>
      <c r="B32" s="19">
        <v>0.21060000000000001</v>
      </c>
      <c r="C32" s="20">
        <v>96082.070099999997</v>
      </c>
      <c r="D32" s="21">
        <v>29213.2327</v>
      </c>
      <c r="E32" s="21">
        <v>52185.2264</v>
      </c>
      <c r="F32" s="82">
        <v>181277.1477</v>
      </c>
      <c r="G32" s="21">
        <v>284950.01809999999</v>
      </c>
      <c r="H32" s="21">
        <v>140401.4577</v>
      </c>
      <c r="I32" s="22">
        <v>24.4</v>
      </c>
      <c r="J32" s="22">
        <v>0.63</v>
      </c>
      <c r="K32" s="22">
        <v>9.91</v>
      </c>
      <c r="L32" s="22">
        <v>169.9872</v>
      </c>
      <c r="M32" s="78" t="s">
        <v>149</v>
      </c>
      <c r="O32" s="59"/>
      <c r="P32" s="59"/>
      <c r="Q32" s="59"/>
      <c r="R32" s="77"/>
      <c r="S32" s="8"/>
      <c r="T32" s="8"/>
      <c r="U32" s="8"/>
    </row>
    <row r="33" spans="1:21" s="17" customFormat="1" ht="13.5" customHeight="1">
      <c r="A33" s="12" t="s">
        <v>121</v>
      </c>
      <c r="B33" s="13">
        <v>3.8563999999999998</v>
      </c>
      <c r="C33" s="14">
        <v>97058.132299999997</v>
      </c>
      <c r="D33" s="15">
        <v>48857.587699999996</v>
      </c>
      <c r="E33" s="15">
        <v>68380.710099999997</v>
      </c>
      <c r="F33" s="82">
        <v>136762.63750000001</v>
      </c>
      <c r="G33" s="15">
        <v>201300.20259999999</v>
      </c>
      <c r="H33" s="15">
        <v>116010.53569999999</v>
      </c>
      <c r="I33" s="16">
        <v>18.149999999999999</v>
      </c>
      <c r="J33" s="16">
        <v>1.4</v>
      </c>
      <c r="K33" s="16">
        <v>10.83</v>
      </c>
      <c r="L33" s="16">
        <v>169.0222</v>
      </c>
      <c r="M33" s="76" t="s">
        <v>109</v>
      </c>
      <c r="O33" s="59"/>
      <c r="P33" s="59"/>
      <c r="Q33" s="59"/>
      <c r="R33" s="77"/>
      <c r="S33" s="8"/>
      <c r="T33" s="8"/>
      <c r="U33" s="8"/>
    </row>
    <row r="34" spans="1:21" s="17" customFormat="1" ht="13.5" customHeight="1">
      <c r="A34" s="18" t="s">
        <v>742</v>
      </c>
      <c r="B34" s="19">
        <v>0.47349999999999998</v>
      </c>
      <c r="C34" s="20">
        <v>116794.46060000001</v>
      </c>
      <c r="D34" s="21">
        <v>56072.094299999997</v>
      </c>
      <c r="E34" s="21">
        <v>81159.950599999996</v>
      </c>
      <c r="F34" s="82">
        <v>183584.29519999999</v>
      </c>
      <c r="G34" s="21">
        <v>277639.42219999997</v>
      </c>
      <c r="H34" s="21">
        <v>151392.85939999999</v>
      </c>
      <c r="I34" s="22">
        <v>23.38</v>
      </c>
      <c r="J34" s="22">
        <v>0.56999999999999995</v>
      </c>
      <c r="K34" s="22">
        <v>10.39</v>
      </c>
      <c r="L34" s="22">
        <v>170.8365</v>
      </c>
      <c r="M34" s="78" t="s">
        <v>109</v>
      </c>
      <c r="O34" s="59"/>
      <c r="P34" s="59"/>
      <c r="Q34" s="59"/>
      <c r="R34" s="77"/>
      <c r="S34" s="8"/>
      <c r="T34" s="8"/>
      <c r="U34" s="8"/>
    </row>
    <row r="35" spans="1:21" s="17" customFormat="1" ht="13.5" customHeight="1">
      <c r="A35" s="18" t="s">
        <v>122</v>
      </c>
      <c r="B35" s="19">
        <v>1.7597</v>
      </c>
      <c r="C35" s="20">
        <v>99844.006999999998</v>
      </c>
      <c r="D35" s="21">
        <v>60171.333100000003</v>
      </c>
      <c r="E35" s="21">
        <v>79974.175300000003</v>
      </c>
      <c r="F35" s="82">
        <v>131248.54180000001</v>
      </c>
      <c r="G35" s="21">
        <v>192876.3039</v>
      </c>
      <c r="H35" s="21">
        <v>115426.3115</v>
      </c>
      <c r="I35" s="22">
        <v>17.75</v>
      </c>
      <c r="J35" s="22">
        <v>1.81</v>
      </c>
      <c r="K35" s="22">
        <v>10.86</v>
      </c>
      <c r="L35" s="22">
        <v>166.4692</v>
      </c>
      <c r="M35" s="78" t="s">
        <v>109</v>
      </c>
      <c r="O35" s="59"/>
      <c r="P35" s="59"/>
      <c r="Q35" s="59"/>
      <c r="R35" s="77"/>
      <c r="S35" s="8"/>
      <c r="T35" s="8"/>
      <c r="U35" s="8"/>
    </row>
    <row r="36" spans="1:21" s="17" customFormat="1" ht="13.5" customHeight="1">
      <c r="A36" s="18" t="s">
        <v>743</v>
      </c>
      <c r="B36" s="19">
        <v>0.35170000000000001</v>
      </c>
      <c r="C36" s="20">
        <v>90833.747900000002</v>
      </c>
      <c r="D36" s="21">
        <v>54174.477400000003</v>
      </c>
      <c r="E36" s="21">
        <v>61612.978799999997</v>
      </c>
      <c r="F36" s="82">
        <v>129734.67389999999</v>
      </c>
      <c r="G36" s="21">
        <v>183907.35459999999</v>
      </c>
      <c r="H36" s="21">
        <v>106524.0972</v>
      </c>
      <c r="I36" s="22">
        <v>18.45</v>
      </c>
      <c r="J36" s="22">
        <v>0.52</v>
      </c>
      <c r="K36" s="22">
        <v>10.98</v>
      </c>
      <c r="L36" s="22">
        <v>170.38419999999999</v>
      </c>
      <c r="M36" s="78" t="s">
        <v>105</v>
      </c>
      <c r="O36" s="59"/>
      <c r="P36" s="59"/>
      <c r="Q36" s="59"/>
      <c r="R36" s="77"/>
      <c r="S36" s="8"/>
      <c r="T36" s="8"/>
      <c r="U36" s="8"/>
    </row>
    <row r="37" spans="1:21" s="17" customFormat="1" ht="13.5" customHeight="1">
      <c r="A37" s="18" t="s">
        <v>744</v>
      </c>
      <c r="B37" s="19">
        <v>0.97989999999999999</v>
      </c>
      <c r="C37" s="20">
        <v>88749.584199999998</v>
      </c>
      <c r="D37" s="21">
        <v>45330.308799999999</v>
      </c>
      <c r="E37" s="21">
        <v>62196.672299999998</v>
      </c>
      <c r="F37" s="82">
        <v>123885.0163</v>
      </c>
      <c r="G37" s="21">
        <v>177805.7623</v>
      </c>
      <c r="H37" s="21">
        <v>105931.2595</v>
      </c>
      <c r="I37" s="22">
        <v>18.600000000000001</v>
      </c>
      <c r="J37" s="22">
        <v>1.07</v>
      </c>
      <c r="K37" s="22">
        <v>11.17</v>
      </c>
      <c r="L37" s="22">
        <v>170.5094</v>
      </c>
      <c r="M37" s="78" t="s">
        <v>109</v>
      </c>
      <c r="O37" s="59"/>
      <c r="P37" s="59"/>
      <c r="Q37" s="59"/>
      <c r="R37" s="77"/>
      <c r="S37" s="8"/>
      <c r="T37" s="8"/>
      <c r="U37" s="8"/>
    </row>
    <row r="38" spans="1:21" s="17" customFormat="1" ht="13.5" customHeight="1">
      <c r="A38" s="12" t="s">
        <v>123</v>
      </c>
      <c r="B38" s="13">
        <v>2.6936</v>
      </c>
      <c r="C38" s="14">
        <v>59148.250999999997</v>
      </c>
      <c r="D38" s="15">
        <v>33744.618799999997</v>
      </c>
      <c r="E38" s="15">
        <v>45469.802000000003</v>
      </c>
      <c r="F38" s="82">
        <v>83541.5671</v>
      </c>
      <c r="G38" s="15">
        <v>112716.2427</v>
      </c>
      <c r="H38" s="15">
        <v>73128.302800000005</v>
      </c>
      <c r="I38" s="16">
        <v>22.52</v>
      </c>
      <c r="J38" s="16">
        <v>0.88</v>
      </c>
      <c r="K38" s="16">
        <v>9.8699999999999992</v>
      </c>
      <c r="L38" s="16">
        <v>172.303</v>
      </c>
      <c r="M38" s="76" t="s">
        <v>105</v>
      </c>
      <c r="O38" s="59"/>
      <c r="P38" s="59"/>
      <c r="Q38" s="59"/>
      <c r="R38" s="77"/>
      <c r="S38" s="8"/>
      <c r="T38" s="8"/>
      <c r="U38" s="8"/>
    </row>
    <row r="39" spans="1:21" s="17" customFormat="1" ht="13.5" customHeight="1">
      <c r="A39" s="18" t="s">
        <v>124</v>
      </c>
      <c r="B39" s="19">
        <v>1.5909</v>
      </c>
      <c r="C39" s="20">
        <v>52664.403899999998</v>
      </c>
      <c r="D39" s="21">
        <v>35903.522400000002</v>
      </c>
      <c r="E39" s="21">
        <v>44621.187100000003</v>
      </c>
      <c r="F39" s="82">
        <v>72205.099300000002</v>
      </c>
      <c r="G39" s="21">
        <v>83541.5671</v>
      </c>
      <c r="H39" s="21">
        <v>60555.431499999999</v>
      </c>
      <c r="I39" s="22">
        <v>24.97</v>
      </c>
      <c r="J39" s="22">
        <v>1.42</v>
      </c>
      <c r="K39" s="22">
        <v>10.69</v>
      </c>
      <c r="L39" s="22">
        <v>173.74789999999999</v>
      </c>
      <c r="M39" s="78" t="s">
        <v>105</v>
      </c>
      <c r="O39" s="59"/>
      <c r="P39" s="59"/>
      <c r="Q39" s="59"/>
      <c r="R39" s="77"/>
      <c r="S39" s="8"/>
      <c r="T39" s="8"/>
      <c r="U39" s="8"/>
    </row>
    <row r="40" spans="1:21" s="17" customFormat="1" ht="13.5" customHeight="1">
      <c r="A40" s="18" t="s">
        <v>745</v>
      </c>
      <c r="B40" s="19">
        <v>0.36859999999999998</v>
      </c>
      <c r="C40" s="20">
        <v>72760.749500000005</v>
      </c>
      <c r="D40" s="21">
        <v>34681.8753</v>
      </c>
      <c r="E40" s="21">
        <v>45425.9807</v>
      </c>
      <c r="F40" s="82">
        <v>89634.100200000001</v>
      </c>
      <c r="G40" s="21">
        <v>103241.6479</v>
      </c>
      <c r="H40" s="21">
        <v>74395.922200000001</v>
      </c>
      <c r="I40" s="22">
        <v>21.1</v>
      </c>
      <c r="J40" s="22">
        <v>0.7</v>
      </c>
      <c r="K40" s="22">
        <v>9.9499999999999993</v>
      </c>
      <c r="L40" s="22">
        <v>172.5772</v>
      </c>
      <c r="M40" s="78" t="s">
        <v>149</v>
      </c>
      <c r="O40" s="59"/>
      <c r="P40" s="59"/>
      <c r="Q40" s="59"/>
      <c r="R40" s="77"/>
      <c r="S40" s="8"/>
      <c r="T40" s="8"/>
      <c r="U40" s="8"/>
    </row>
    <row r="41" spans="1:21" s="17" customFormat="1" ht="13.5" customHeight="1">
      <c r="A41" s="18" t="s">
        <v>746</v>
      </c>
      <c r="B41" s="19">
        <v>0.22059999999999999</v>
      </c>
      <c r="C41" s="20">
        <v>83791.140700000004</v>
      </c>
      <c r="D41" s="21">
        <v>65893.135599999994</v>
      </c>
      <c r="E41" s="21">
        <v>74247.442800000004</v>
      </c>
      <c r="F41" s="82">
        <v>102392.1539</v>
      </c>
      <c r="G41" s="21">
        <v>139042.93340000001</v>
      </c>
      <c r="H41" s="21">
        <v>94116.888699999996</v>
      </c>
      <c r="I41" s="22">
        <v>30.6</v>
      </c>
      <c r="J41" s="22">
        <v>0.43</v>
      </c>
      <c r="K41" s="22">
        <v>10.42</v>
      </c>
      <c r="L41" s="22">
        <v>162.4699</v>
      </c>
      <c r="M41" s="78" t="s">
        <v>109</v>
      </c>
      <c r="O41" s="59"/>
      <c r="P41" s="59"/>
      <c r="Q41" s="59"/>
      <c r="R41" s="77"/>
      <c r="S41" s="8"/>
      <c r="T41" s="8"/>
      <c r="U41" s="8"/>
    </row>
    <row r="42" spans="1:21" s="17" customFormat="1" ht="13.5" customHeight="1">
      <c r="A42" s="12" t="s">
        <v>125</v>
      </c>
      <c r="B42" s="13">
        <v>17.371700000000001</v>
      </c>
      <c r="C42" s="14">
        <v>90657.818799999994</v>
      </c>
      <c r="D42" s="15">
        <v>45158.650500000003</v>
      </c>
      <c r="E42" s="15">
        <v>62341.507700000002</v>
      </c>
      <c r="F42" s="82">
        <v>125068.0956</v>
      </c>
      <c r="G42" s="15">
        <v>180556.6974</v>
      </c>
      <c r="H42" s="15">
        <v>106474.4439</v>
      </c>
      <c r="I42" s="16">
        <v>21.6</v>
      </c>
      <c r="J42" s="16">
        <v>0.94</v>
      </c>
      <c r="K42" s="16">
        <v>10.33</v>
      </c>
      <c r="L42" s="16">
        <v>168.4255</v>
      </c>
      <c r="M42" s="76" t="s">
        <v>109</v>
      </c>
      <c r="O42" s="59"/>
      <c r="P42" s="59"/>
      <c r="Q42" s="59"/>
      <c r="R42" s="77"/>
      <c r="S42" s="8"/>
      <c r="T42" s="8"/>
      <c r="U42" s="8"/>
    </row>
    <row r="43" spans="1:21" s="17" customFormat="1" ht="13.5" customHeight="1">
      <c r="A43" s="18" t="s">
        <v>126</v>
      </c>
      <c r="B43" s="19">
        <v>4.4387999999999996</v>
      </c>
      <c r="C43" s="20">
        <v>124320.14079999999</v>
      </c>
      <c r="D43" s="21">
        <v>54064.9856</v>
      </c>
      <c r="E43" s="21">
        <v>78314.922500000001</v>
      </c>
      <c r="F43" s="82">
        <v>176864.47010000001</v>
      </c>
      <c r="G43" s="21">
        <v>253795.28659999999</v>
      </c>
      <c r="H43" s="21">
        <v>144822.0722</v>
      </c>
      <c r="I43" s="22">
        <v>25.04</v>
      </c>
      <c r="J43" s="22">
        <v>0.53</v>
      </c>
      <c r="K43" s="22">
        <v>10.1</v>
      </c>
      <c r="L43" s="22">
        <v>167.61850000000001</v>
      </c>
      <c r="M43" s="78" t="s">
        <v>109</v>
      </c>
      <c r="O43" s="59"/>
      <c r="P43" s="59"/>
      <c r="Q43" s="59"/>
      <c r="R43" s="77"/>
      <c r="S43" s="8"/>
      <c r="T43" s="8"/>
      <c r="U43" s="8"/>
    </row>
    <row r="44" spans="1:21" s="17" customFormat="1" ht="13.5" customHeight="1">
      <c r="A44" s="18" t="s">
        <v>127</v>
      </c>
      <c r="B44" s="19">
        <v>10.788600000000001</v>
      </c>
      <c r="C44" s="20">
        <v>80749.126199999999</v>
      </c>
      <c r="D44" s="21">
        <v>39646.715400000001</v>
      </c>
      <c r="E44" s="21">
        <v>56999.623299999999</v>
      </c>
      <c r="F44" s="82">
        <v>107789.4737</v>
      </c>
      <c r="G44" s="21">
        <v>139262.15979999999</v>
      </c>
      <c r="H44" s="21">
        <v>89847.623699999996</v>
      </c>
      <c r="I44" s="22">
        <v>19.09</v>
      </c>
      <c r="J44" s="22">
        <v>0.94</v>
      </c>
      <c r="K44" s="22">
        <v>10.5</v>
      </c>
      <c r="L44" s="22">
        <v>169.14619999999999</v>
      </c>
      <c r="M44" s="78" t="s">
        <v>109</v>
      </c>
      <c r="O44" s="59"/>
      <c r="P44" s="59"/>
      <c r="Q44" s="59"/>
      <c r="R44" s="77"/>
      <c r="S44" s="8"/>
      <c r="T44" s="8"/>
      <c r="U44" s="8"/>
    </row>
    <row r="45" spans="1:21" s="17" customFormat="1" ht="13.5" customHeight="1">
      <c r="A45" s="18" t="s">
        <v>128</v>
      </c>
      <c r="B45" s="19">
        <v>1.3047</v>
      </c>
      <c r="C45" s="20">
        <v>109772.3276</v>
      </c>
      <c r="D45" s="21">
        <v>67427.791500000007</v>
      </c>
      <c r="E45" s="21">
        <v>87884.230100000001</v>
      </c>
      <c r="F45" s="82">
        <v>142217.1789</v>
      </c>
      <c r="G45" s="21">
        <v>189827.09400000001</v>
      </c>
      <c r="H45" s="21">
        <v>124021.993</v>
      </c>
      <c r="I45" s="22">
        <v>24.04</v>
      </c>
      <c r="J45" s="22">
        <v>1.93</v>
      </c>
      <c r="K45" s="22">
        <v>10.47</v>
      </c>
      <c r="L45" s="22">
        <v>163.7114</v>
      </c>
      <c r="M45" s="78" t="s">
        <v>109</v>
      </c>
      <c r="O45" s="59"/>
      <c r="P45" s="59"/>
      <c r="Q45" s="59"/>
      <c r="R45" s="77"/>
      <c r="S45" s="8"/>
      <c r="T45" s="8"/>
      <c r="U45" s="8"/>
    </row>
    <row r="46" spans="1:21" s="17" customFormat="1" ht="13.5" customHeight="1">
      <c r="A46" s="18" t="s">
        <v>747</v>
      </c>
      <c r="B46" s="19">
        <v>0.2026</v>
      </c>
      <c r="C46" s="20">
        <v>72039.417300000001</v>
      </c>
      <c r="D46" s="21">
        <v>52594.4735</v>
      </c>
      <c r="E46" s="21">
        <v>62177.559399999998</v>
      </c>
      <c r="F46" s="82">
        <v>105093.9759</v>
      </c>
      <c r="G46" s="21">
        <v>169027.1458</v>
      </c>
      <c r="H46" s="21">
        <v>92404.907600000006</v>
      </c>
      <c r="I46" s="22">
        <v>27.93</v>
      </c>
      <c r="J46" s="22">
        <v>0.85</v>
      </c>
      <c r="K46" s="22">
        <v>10.65</v>
      </c>
      <c r="L46" s="22">
        <v>163.0564</v>
      </c>
      <c r="M46" s="78" t="s">
        <v>105</v>
      </c>
      <c r="O46" s="59"/>
      <c r="P46" s="59"/>
      <c r="Q46" s="59"/>
      <c r="R46" s="77"/>
      <c r="S46" s="8"/>
      <c r="T46" s="8"/>
      <c r="U46" s="8"/>
    </row>
    <row r="47" spans="1:21" s="17" customFormat="1" ht="13.5" customHeight="1">
      <c r="A47" s="18" t="s">
        <v>748</v>
      </c>
      <c r="B47" s="19">
        <v>0.44350000000000001</v>
      </c>
      <c r="C47" s="20">
        <v>71629.537200000006</v>
      </c>
      <c r="D47" s="21">
        <v>50093.251799999998</v>
      </c>
      <c r="E47" s="21">
        <v>59741.633099999999</v>
      </c>
      <c r="F47" s="82">
        <v>102708.6198</v>
      </c>
      <c r="G47" s="21">
        <v>122721.16869999999</v>
      </c>
      <c r="H47" s="21">
        <v>85331.957800000004</v>
      </c>
      <c r="I47" s="22">
        <v>20.32</v>
      </c>
      <c r="J47" s="22">
        <v>3.85</v>
      </c>
      <c r="K47" s="22">
        <v>9.68</v>
      </c>
      <c r="L47" s="22">
        <v>173.94409999999999</v>
      </c>
      <c r="M47" s="78" t="s">
        <v>149</v>
      </c>
      <c r="O47" s="59"/>
      <c r="P47" s="59"/>
      <c r="Q47" s="59"/>
      <c r="R47" s="77"/>
      <c r="S47" s="8"/>
      <c r="T47" s="8"/>
      <c r="U47" s="8"/>
    </row>
    <row r="48" spans="1:21" s="17" customFormat="1" ht="13.5" customHeight="1">
      <c r="A48" s="12" t="s">
        <v>129</v>
      </c>
      <c r="B48" s="13">
        <v>0.35820000000000002</v>
      </c>
      <c r="C48" s="14">
        <v>79523.795199999993</v>
      </c>
      <c r="D48" s="15">
        <v>52657.4663</v>
      </c>
      <c r="E48" s="15">
        <v>68707.276299999998</v>
      </c>
      <c r="F48" s="82">
        <v>107866.7178</v>
      </c>
      <c r="G48" s="15">
        <v>148148.79939999999</v>
      </c>
      <c r="H48" s="15">
        <v>96747.768599999996</v>
      </c>
      <c r="I48" s="16">
        <v>27.64</v>
      </c>
      <c r="J48" s="16">
        <v>1.54</v>
      </c>
      <c r="K48" s="16">
        <v>11.5</v>
      </c>
      <c r="L48" s="16">
        <v>166.2586</v>
      </c>
      <c r="M48" s="76" t="s">
        <v>105</v>
      </c>
      <c r="O48" s="59"/>
      <c r="P48" s="59"/>
      <c r="Q48" s="59"/>
      <c r="R48" s="77"/>
      <c r="S48" s="8"/>
      <c r="T48" s="8"/>
      <c r="U48" s="8"/>
    </row>
    <row r="49" spans="1:21" s="17" customFormat="1" ht="13.5" customHeight="1">
      <c r="A49" s="18" t="s">
        <v>749</v>
      </c>
      <c r="B49" s="19">
        <v>0.29270000000000002</v>
      </c>
      <c r="C49" s="20">
        <v>74218.391199999998</v>
      </c>
      <c r="D49" s="21">
        <v>49134.420299999998</v>
      </c>
      <c r="E49" s="21">
        <v>67374.306500000006</v>
      </c>
      <c r="F49" s="82">
        <v>101376.9512</v>
      </c>
      <c r="G49" s="21">
        <v>132628.84599999999</v>
      </c>
      <c r="H49" s="21">
        <v>84977.546700000006</v>
      </c>
      <c r="I49" s="22">
        <v>26.74</v>
      </c>
      <c r="J49" s="22">
        <v>1.65</v>
      </c>
      <c r="K49" s="22">
        <v>11.96</v>
      </c>
      <c r="L49" s="22">
        <v>166.39689999999999</v>
      </c>
      <c r="M49" s="78" t="s">
        <v>109</v>
      </c>
      <c r="O49" s="59"/>
      <c r="P49" s="59"/>
      <c r="Q49" s="59"/>
      <c r="R49" s="77"/>
      <c r="S49" s="8"/>
      <c r="T49" s="8"/>
      <c r="U49" s="8"/>
    </row>
    <row r="50" spans="1:21" s="17" customFormat="1" ht="13.5" customHeight="1">
      <c r="A50" s="12" t="s">
        <v>130</v>
      </c>
      <c r="B50" s="13">
        <v>6.3188000000000004</v>
      </c>
      <c r="C50" s="14">
        <v>69060.653900000005</v>
      </c>
      <c r="D50" s="15">
        <v>34254.859700000001</v>
      </c>
      <c r="E50" s="15">
        <v>47481.213000000003</v>
      </c>
      <c r="F50" s="82">
        <v>99661.122900000002</v>
      </c>
      <c r="G50" s="15">
        <v>141873.84650000001</v>
      </c>
      <c r="H50" s="15">
        <v>84012.068700000003</v>
      </c>
      <c r="I50" s="16">
        <v>26.21</v>
      </c>
      <c r="J50" s="16">
        <v>0.63</v>
      </c>
      <c r="K50" s="16">
        <v>10.130000000000001</v>
      </c>
      <c r="L50" s="16">
        <v>173.7131</v>
      </c>
      <c r="M50" s="76" t="s">
        <v>109</v>
      </c>
      <c r="O50" s="59"/>
      <c r="P50" s="59"/>
      <c r="Q50" s="59"/>
      <c r="R50" s="77"/>
      <c r="S50" s="8"/>
      <c r="T50" s="8"/>
      <c r="U50" s="8"/>
    </row>
    <row r="51" spans="1:21" s="17" customFormat="1" ht="13.5" customHeight="1">
      <c r="A51" s="18" t="s">
        <v>750</v>
      </c>
      <c r="B51" s="19">
        <v>0.76590000000000003</v>
      </c>
      <c r="C51" s="20">
        <v>108366.129</v>
      </c>
      <c r="D51" s="21">
        <v>39869.310400000002</v>
      </c>
      <c r="E51" s="21">
        <v>70031.871499999994</v>
      </c>
      <c r="F51" s="82">
        <v>159076.92310000001</v>
      </c>
      <c r="G51" s="21">
        <v>237645.9951</v>
      </c>
      <c r="H51" s="21">
        <v>128332.8005</v>
      </c>
      <c r="I51" s="22">
        <v>33.22</v>
      </c>
      <c r="J51" s="22">
        <v>0.17</v>
      </c>
      <c r="K51" s="22">
        <v>10.050000000000001</v>
      </c>
      <c r="L51" s="22">
        <v>173.3391</v>
      </c>
      <c r="M51" s="78" t="s">
        <v>105</v>
      </c>
      <c r="O51" s="59"/>
      <c r="P51" s="59"/>
      <c r="Q51" s="59"/>
      <c r="R51" s="77"/>
      <c r="S51" s="8"/>
      <c r="T51" s="8"/>
      <c r="U51" s="8"/>
    </row>
    <row r="52" spans="1:21" s="17" customFormat="1" ht="13.5" customHeight="1">
      <c r="A52" s="18" t="s">
        <v>131</v>
      </c>
      <c r="B52" s="19">
        <v>1.5144</v>
      </c>
      <c r="C52" s="20">
        <v>65911.349700000006</v>
      </c>
      <c r="D52" s="21">
        <v>39332.390599999999</v>
      </c>
      <c r="E52" s="21">
        <v>50757.857499999998</v>
      </c>
      <c r="F52" s="82">
        <v>92082.704500000007</v>
      </c>
      <c r="G52" s="21">
        <v>125207.8744</v>
      </c>
      <c r="H52" s="21">
        <v>75764.309099999999</v>
      </c>
      <c r="I52" s="22">
        <v>28.34</v>
      </c>
      <c r="J52" s="22">
        <v>0.57999999999999996</v>
      </c>
      <c r="K52" s="22">
        <v>10.18</v>
      </c>
      <c r="L52" s="22">
        <v>173.74539999999999</v>
      </c>
      <c r="M52" s="78" t="s">
        <v>105</v>
      </c>
      <c r="O52" s="59"/>
      <c r="P52" s="59"/>
      <c r="Q52" s="59"/>
      <c r="R52" s="77"/>
      <c r="S52" s="8"/>
      <c r="T52" s="8"/>
      <c r="U52" s="8"/>
    </row>
    <row r="53" spans="1:21" s="17" customFormat="1" ht="13.5" customHeight="1">
      <c r="A53" s="18" t="s">
        <v>132</v>
      </c>
      <c r="B53" s="19">
        <v>2.7595000000000001</v>
      </c>
      <c r="C53" s="20">
        <v>68011.956900000005</v>
      </c>
      <c r="D53" s="21">
        <v>32387.923200000001</v>
      </c>
      <c r="E53" s="21">
        <v>45527.834000000003</v>
      </c>
      <c r="F53" s="82">
        <v>98170.588600000003</v>
      </c>
      <c r="G53" s="21">
        <v>133175.516</v>
      </c>
      <c r="H53" s="21">
        <v>78947.843999999997</v>
      </c>
      <c r="I53" s="22">
        <v>24.12</v>
      </c>
      <c r="J53" s="22">
        <v>0.97</v>
      </c>
      <c r="K53" s="22">
        <v>10.67</v>
      </c>
      <c r="L53" s="22">
        <v>174.10650000000001</v>
      </c>
      <c r="M53" s="78" t="s">
        <v>105</v>
      </c>
      <c r="O53" s="59"/>
      <c r="P53" s="59"/>
      <c r="Q53" s="59"/>
      <c r="R53" s="77"/>
      <c r="S53" s="8"/>
      <c r="T53" s="8"/>
      <c r="U53" s="8"/>
    </row>
    <row r="54" spans="1:21" s="17" customFormat="1" ht="13.5" customHeight="1">
      <c r="A54" s="18" t="s">
        <v>751</v>
      </c>
      <c r="B54" s="19">
        <v>0.40100000000000002</v>
      </c>
      <c r="C54" s="20">
        <v>74038.125199999995</v>
      </c>
      <c r="D54" s="21">
        <v>41769.304600000003</v>
      </c>
      <c r="E54" s="21">
        <v>64712.868000000002</v>
      </c>
      <c r="F54" s="82">
        <v>105899.12179999999</v>
      </c>
      <c r="G54" s="21">
        <v>186012.9546</v>
      </c>
      <c r="H54" s="21">
        <v>93059.580300000001</v>
      </c>
      <c r="I54" s="22">
        <v>18.88</v>
      </c>
      <c r="J54" s="22">
        <v>0.9</v>
      </c>
      <c r="K54" s="22">
        <v>9.9</v>
      </c>
      <c r="L54" s="22">
        <v>171.91120000000001</v>
      </c>
      <c r="M54" s="78" t="s">
        <v>105</v>
      </c>
      <c r="O54" s="59"/>
      <c r="P54" s="59"/>
      <c r="Q54" s="59"/>
      <c r="R54" s="77"/>
      <c r="S54" s="8"/>
      <c r="T54" s="8"/>
      <c r="U54" s="8"/>
    </row>
    <row r="55" spans="1:21" s="17" customFormat="1" ht="13.5" customHeight="1">
      <c r="A55" s="12" t="s">
        <v>133</v>
      </c>
      <c r="B55" s="13">
        <v>9.5905000000000005</v>
      </c>
      <c r="C55" s="14">
        <v>70346.438299999994</v>
      </c>
      <c r="D55" s="15">
        <v>37399.959499999997</v>
      </c>
      <c r="E55" s="15">
        <v>51842.955399999999</v>
      </c>
      <c r="F55" s="82">
        <v>102543.84570000001</v>
      </c>
      <c r="G55" s="15">
        <v>150983.86230000001</v>
      </c>
      <c r="H55" s="15">
        <v>86314.453800000003</v>
      </c>
      <c r="I55" s="16">
        <v>19.54</v>
      </c>
      <c r="J55" s="16">
        <v>1.47</v>
      </c>
      <c r="K55" s="16">
        <v>11.56</v>
      </c>
      <c r="L55" s="16">
        <v>171.07849999999999</v>
      </c>
      <c r="M55" s="76" t="s">
        <v>109</v>
      </c>
      <c r="O55" s="59"/>
      <c r="P55" s="59"/>
      <c r="Q55" s="59"/>
      <c r="R55" s="77"/>
      <c r="S55" s="8"/>
      <c r="T55" s="8"/>
      <c r="U55" s="8"/>
    </row>
    <row r="56" spans="1:21" s="17" customFormat="1" ht="13.5" customHeight="1">
      <c r="A56" s="18" t="s">
        <v>134</v>
      </c>
      <c r="B56" s="19">
        <v>1.9153</v>
      </c>
      <c r="C56" s="20">
        <v>88590.443899999998</v>
      </c>
      <c r="D56" s="21">
        <v>37546.806799999998</v>
      </c>
      <c r="E56" s="21">
        <v>62358.253900000003</v>
      </c>
      <c r="F56" s="82">
        <v>132382.81820000001</v>
      </c>
      <c r="G56" s="21">
        <v>182592.53969999999</v>
      </c>
      <c r="H56" s="21">
        <v>106651.2528</v>
      </c>
      <c r="I56" s="22">
        <v>18.059999999999999</v>
      </c>
      <c r="J56" s="22">
        <v>0.75</v>
      </c>
      <c r="K56" s="22">
        <v>10.41</v>
      </c>
      <c r="L56" s="22">
        <v>170.62799999999999</v>
      </c>
      <c r="M56" s="78" t="s">
        <v>109</v>
      </c>
      <c r="O56" s="59"/>
      <c r="P56" s="59"/>
      <c r="Q56" s="59"/>
      <c r="R56" s="77"/>
      <c r="S56" s="8"/>
      <c r="T56" s="8"/>
      <c r="U56" s="8"/>
    </row>
    <row r="57" spans="1:21" s="17" customFormat="1" ht="13.5" customHeight="1">
      <c r="A57" s="18" t="s">
        <v>135</v>
      </c>
      <c r="B57" s="19">
        <v>1.8228</v>
      </c>
      <c r="C57" s="20">
        <v>51393.236400000002</v>
      </c>
      <c r="D57" s="21">
        <v>33180.911500000002</v>
      </c>
      <c r="E57" s="21">
        <v>39957.152900000001</v>
      </c>
      <c r="F57" s="82">
        <v>68995.160900000003</v>
      </c>
      <c r="G57" s="21">
        <v>109365.5254</v>
      </c>
      <c r="H57" s="21">
        <v>63550.297599999998</v>
      </c>
      <c r="I57" s="22">
        <v>19.47</v>
      </c>
      <c r="J57" s="22">
        <v>2.56</v>
      </c>
      <c r="K57" s="22">
        <v>10.58</v>
      </c>
      <c r="L57" s="22">
        <v>174.10730000000001</v>
      </c>
      <c r="M57" s="78" t="s">
        <v>109</v>
      </c>
      <c r="O57" s="59"/>
      <c r="P57" s="59"/>
      <c r="Q57" s="59"/>
      <c r="R57" s="77"/>
      <c r="S57" s="8"/>
      <c r="T57" s="8"/>
      <c r="U57" s="8"/>
    </row>
    <row r="58" spans="1:21" s="17" customFormat="1" ht="13.5" customHeight="1">
      <c r="A58" s="18" t="s">
        <v>136</v>
      </c>
      <c r="B58" s="19">
        <v>3.3662000000000001</v>
      </c>
      <c r="C58" s="20">
        <v>72149.7356</v>
      </c>
      <c r="D58" s="21">
        <v>42592.684999999998</v>
      </c>
      <c r="E58" s="21">
        <v>56680.5314</v>
      </c>
      <c r="F58" s="82">
        <v>93683.025500000003</v>
      </c>
      <c r="G58" s="21">
        <v>129071.45970000001</v>
      </c>
      <c r="H58" s="21">
        <v>81918.940900000001</v>
      </c>
      <c r="I58" s="22">
        <v>21.68</v>
      </c>
      <c r="J58" s="22">
        <v>2.0699999999999998</v>
      </c>
      <c r="K58" s="22">
        <v>13.59</v>
      </c>
      <c r="L58" s="22">
        <v>168.7396</v>
      </c>
      <c r="M58" s="78" t="s">
        <v>109</v>
      </c>
      <c r="O58" s="59"/>
      <c r="P58" s="59"/>
      <c r="Q58" s="59"/>
      <c r="R58" s="77"/>
      <c r="S58" s="8"/>
      <c r="T58" s="8"/>
      <c r="U58" s="8"/>
    </row>
    <row r="59" spans="1:21" s="17" customFormat="1" ht="13.5" customHeight="1">
      <c r="A59" s="18" t="s">
        <v>752</v>
      </c>
      <c r="B59" s="19">
        <v>0.23849999999999999</v>
      </c>
      <c r="C59" s="20">
        <v>77090.857699999993</v>
      </c>
      <c r="D59" s="21">
        <v>49715.920899999997</v>
      </c>
      <c r="E59" s="21">
        <v>55830.234700000001</v>
      </c>
      <c r="F59" s="82">
        <v>92490.210500000001</v>
      </c>
      <c r="G59" s="21">
        <v>128213.52039999999</v>
      </c>
      <c r="H59" s="21">
        <v>86845.845499999996</v>
      </c>
      <c r="I59" s="22">
        <v>20.92</v>
      </c>
      <c r="J59" s="22">
        <v>0.14000000000000001</v>
      </c>
      <c r="K59" s="22">
        <v>11.08</v>
      </c>
      <c r="L59" s="22">
        <v>173.80549999999999</v>
      </c>
      <c r="M59" s="78" t="s">
        <v>242</v>
      </c>
      <c r="O59" s="59"/>
      <c r="P59" s="59"/>
      <c r="Q59" s="59"/>
      <c r="R59" s="77"/>
      <c r="S59" s="8"/>
      <c r="T59" s="8"/>
      <c r="U59" s="8"/>
    </row>
    <row r="60" spans="1:21" s="17" customFormat="1" ht="13.5" customHeight="1">
      <c r="A60" s="18" t="s">
        <v>137</v>
      </c>
      <c r="B60" s="19">
        <v>2.0964</v>
      </c>
      <c r="C60" s="20">
        <v>75558.791100000002</v>
      </c>
      <c r="D60" s="21">
        <v>35966.213400000001</v>
      </c>
      <c r="E60" s="21">
        <v>53268.032200000001</v>
      </c>
      <c r="F60" s="82">
        <v>118210.3847</v>
      </c>
      <c r="G60" s="21">
        <v>169933.3591</v>
      </c>
      <c r="H60" s="21">
        <v>94698.914600000004</v>
      </c>
      <c r="I60" s="22">
        <v>18.52</v>
      </c>
      <c r="J60" s="22">
        <v>0.83</v>
      </c>
      <c r="K60" s="22">
        <v>10.6</v>
      </c>
      <c r="L60" s="22">
        <v>172.0889</v>
      </c>
      <c r="M60" s="78" t="s">
        <v>105</v>
      </c>
      <c r="O60" s="59"/>
      <c r="P60" s="59"/>
      <c r="Q60" s="59"/>
      <c r="R60" s="77"/>
      <c r="S60" s="8"/>
      <c r="T60" s="8"/>
      <c r="U60" s="8"/>
    </row>
    <row r="61" spans="1:21" s="17" customFormat="1" ht="13.5" customHeight="1">
      <c r="A61" s="12" t="s">
        <v>138</v>
      </c>
      <c r="B61" s="13">
        <v>7.0650000000000004</v>
      </c>
      <c r="C61" s="14">
        <v>125257.6799</v>
      </c>
      <c r="D61" s="15">
        <v>61913.4902</v>
      </c>
      <c r="E61" s="15">
        <v>84955.037800000006</v>
      </c>
      <c r="F61" s="82">
        <v>185626.24489999999</v>
      </c>
      <c r="G61" s="15">
        <v>265875.75420000002</v>
      </c>
      <c r="H61" s="15">
        <v>150083.70680000001</v>
      </c>
      <c r="I61" s="16">
        <v>18.25</v>
      </c>
      <c r="J61" s="16">
        <v>1.37</v>
      </c>
      <c r="K61" s="16">
        <v>10.33</v>
      </c>
      <c r="L61" s="16">
        <v>172.7645</v>
      </c>
      <c r="M61" s="76" t="s">
        <v>109</v>
      </c>
      <c r="O61" s="59"/>
      <c r="P61" s="59"/>
      <c r="Q61" s="59"/>
      <c r="R61" s="77"/>
      <c r="S61" s="8"/>
      <c r="T61" s="8"/>
      <c r="U61" s="8"/>
    </row>
    <row r="62" spans="1:21" s="17" customFormat="1" ht="13.5" customHeight="1">
      <c r="A62" s="18" t="s">
        <v>753</v>
      </c>
      <c r="B62" s="19">
        <v>0.57930000000000004</v>
      </c>
      <c r="C62" s="20">
        <v>217933.10509999999</v>
      </c>
      <c r="D62" s="21">
        <v>82203.535900000003</v>
      </c>
      <c r="E62" s="21">
        <v>139872.2458</v>
      </c>
      <c r="F62" s="82">
        <v>265875.75420000002</v>
      </c>
      <c r="G62" s="21">
        <v>348306.38890000002</v>
      </c>
      <c r="H62" s="21">
        <v>227190.22070000001</v>
      </c>
      <c r="I62" s="22">
        <v>24.35</v>
      </c>
      <c r="J62" s="22">
        <v>0.55000000000000004</v>
      </c>
      <c r="K62" s="22">
        <v>10.41</v>
      </c>
      <c r="L62" s="22">
        <v>172.34379999999999</v>
      </c>
      <c r="M62" s="78" t="s">
        <v>149</v>
      </c>
      <c r="O62" s="59"/>
      <c r="P62" s="59"/>
      <c r="Q62" s="59"/>
      <c r="R62" s="77"/>
      <c r="S62" s="8"/>
      <c r="T62" s="8"/>
      <c r="U62" s="8"/>
    </row>
    <row r="63" spans="1:21" s="17" customFormat="1" ht="13.5" customHeight="1">
      <c r="A63" s="18" t="s">
        <v>139</v>
      </c>
      <c r="B63" s="19">
        <v>5.4325999999999999</v>
      </c>
      <c r="C63" s="20">
        <v>120410.4486</v>
      </c>
      <c r="D63" s="21">
        <v>61010.978300000002</v>
      </c>
      <c r="E63" s="21">
        <v>84028.992400000003</v>
      </c>
      <c r="F63" s="82">
        <v>170869.0607</v>
      </c>
      <c r="G63" s="21">
        <v>243941.40830000001</v>
      </c>
      <c r="H63" s="21">
        <v>142051.49040000001</v>
      </c>
      <c r="I63" s="22">
        <v>16.63</v>
      </c>
      <c r="J63" s="22">
        <v>1.6</v>
      </c>
      <c r="K63" s="22">
        <v>10.36</v>
      </c>
      <c r="L63" s="22">
        <v>172.80930000000001</v>
      </c>
      <c r="M63" s="78" t="s">
        <v>109</v>
      </c>
      <c r="O63" s="59"/>
      <c r="P63" s="59"/>
      <c r="Q63" s="59"/>
      <c r="R63" s="77"/>
      <c r="S63" s="8"/>
      <c r="T63" s="8"/>
      <c r="U63" s="8"/>
    </row>
    <row r="64" spans="1:21" s="17" customFormat="1" ht="13.5" customHeight="1">
      <c r="A64" s="18" t="s">
        <v>754</v>
      </c>
      <c r="B64" s="19">
        <v>0.2117</v>
      </c>
      <c r="C64" s="20">
        <v>104668.1636</v>
      </c>
      <c r="D64" s="21">
        <v>44296.7667</v>
      </c>
      <c r="E64" s="21">
        <v>75356.378800000006</v>
      </c>
      <c r="F64" s="82">
        <v>154755.94399999999</v>
      </c>
      <c r="G64" s="21">
        <v>238627.83900000001</v>
      </c>
      <c r="H64" s="21">
        <v>129413.6716</v>
      </c>
      <c r="I64" s="22">
        <v>25.73</v>
      </c>
      <c r="J64" s="22">
        <v>1.59</v>
      </c>
      <c r="K64" s="22">
        <v>8.5399999999999991</v>
      </c>
      <c r="L64" s="22">
        <v>170.02080000000001</v>
      </c>
      <c r="M64" s="78" t="s">
        <v>149</v>
      </c>
      <c r="O64" s="59"/>
      <c r="P64" s="59"/>
      <c r="Q64" s="59"/>
      <c r="R64" s="77"/>
      <c r="S64" s="8"/>
      <c r="T64" s="8"/>
      <c r="U64" s="8"/>
    </row>
    <row r="65" spans="1:21" s="17" customFormat="1" ht="13.5" customHeight="1">
      <c r="A65" s="12" t="s">
        <v>140</v>
      </c>
      <c r="B65" s="13">
        <v>2.7446000000000002</v>
      </c>
      <c r="C65" s="14">
        <v>88700.020600000003</v>
      </c>
      <c r="D65" s="15">
        <v>52367.629500000003</v>
      </c>
      <c r="E65" s="15">
        <v>62521.8338</v>
      </c>
      <c r="F65" s="82">
        <v>136550.35310000001</v>
      </c>
      <c r="G65" s="15">
        <v>197215.9425</v>
      </c>
      <c r="H65" s="15">
        <v>110018.7346</v>
      </c>
      <c r="I65" s="16">
        <v>18.100000000000001</v>
      </c>
      <c r="J65" s="16">
        <v>8.3800000000000008</v>
      </c>
      <c r="K65" s="16">
        <v>9.9</v>
      </c>
      <c r="L65" s="16">
        <v>178.2818</v>
      </c>
      <c r="M65" s="76" t="s">
        <v>105</v>
      </c>
      <c r="O65" s="59"/>
      <c r="P65" s="59"/>
      <c r="Q65" s="59"/>
      <c r="R65" s="77"/>
      <c r="S65" s="8"/>
      <c r="T65" s="8"/>
      <c r="U65" s="8"/>
    </row>
    <row r="66" spans="1:21" s="17" customFormat="1" ht="13.5" customHeight="1">
      <c r="A66" s="18" t="s">
        <v>141</v>
      </c>
      <c r="B66" s="19">
        <v>1.2594000000000001</v>
      </c>
      <c r="C66" s="20">
        <v>136924.7334</v>
      </c>
      <c r="D66" s="21">
        <v>71227.185200000007</v>
      </c>
      <c r="E66" s="21">
        <v>107718.5215</v>
      </c>
      <c r="F66" s="82">
        <v>184639.31690000001</v>
      </c>
      <c r="G66" s="21">
        <v>231167.44020000001</v>
      </c>
      <c r="H66" s="21">
        <v>151107.32879999999</v>
      </c>
      <c r="I66" s="22">
        <v>18.170000000000002</v>
      </c>
      <c r="J66" s="22">
        <v>9.5299999999999994</v>
      </c>
      <c r="K66" s="22">
        <v>9.7100000000000009</v>
      </c>
      <c r="L66" s="22">
        <v>179.5008</v>
      </c>
      <c r="M66" s="78" t="s">
        <v>109</v>
      </c>
      <c r="O66" s="59"/>
      <c r="P66" s="59"/>
      <c r="Q66" s="59"/>
      <c r="R66" s="77"/>
      <c r="S66" s="8"/>
      <c r="T66" s="8"/>
      <c r="U66" s="8"/>
    </row>
    <row r="67" spans="1:21" s="17" customFormat="1" ht="13.5" customHeight="1">
      <c r="A67" s="18" t="s">
        <v>755</v>
      </c>
      <c r="B67" s="19">
        <v>0.1235</v>
      </c>
      <c r="C67" s="20">
        <v>78716.896099999998</v>
      </c>
      <c r="D67" s="21">
        <v>45490.058400000002</v>
      </c>
      <c r="E67" s="21">
        <v>58236.578800000003</v>
      </c>
      <c r="F67" s="82">
        <v>99413.476999999999</v>
      </c>
      <c r="G67" s="21">
        <v>105619.65240000001</v>
      </c>
      <c r="H67" s="21">
        <v>80892.185800000007</v>
      </c>
      <c r="I67" s="22">
        <v>16.59</v>
      </c>
      <c r="J67" s="22">
        <v>7.17</v>
      </c>
      <c r="K67" s="22">
        <v>10.18</v>
      </c>
      <c r="L67" s="22">
        <v>176.81530000000001</v>
      </c>
      <c r="M67" s="78" t="s">
        <v>109</v>
      </c>
      <c r="O67" s="59"/>
      <c r="P67" s="59"/>
      <c r="Q67" s="59"/>
      <c r="R67" s="77"/>
      <c r="S67" s="8"/>
      <c r="T67" s="8"/>
      <c r="U67" s="8"/>
    </row>
    <row r="68" spans="1:21" s="17" customFormat="1" ht="13.5" customHeight="1">
      <c r="A68" s="18" t="s">
        <v>607</v>
      </c>
      <c r="B68" s="19">
        <v>0.9385</v>
      </c>
      <c r="C68" s="20">
        <v>64205.857600000003</v>
      </c>
      <c r="D68" s="21">
        <v>48764.152199999997</v>
      </c>
      <c r="E68" s="21">
        <v>56061.705000000002</v>
      </c>
      <c r="F68" s="82">
        <v>77805.737500000003</v>
      </c>
      <c r="G68" s="21">
        <v>90543.713600000003</v>
      </c>
      <c r="H68" s="21">
        <v>69206.217099999994</v>
      </c>
      <c r="I68" s="22">
        <v>17.75</v>
      </c>
      <c r="J68" s="22">
        <v>7.91</v>
      </c>
      <c r="K68" s="22">
        <v>10.09</v>
      </c>
      <c r="L68" s="22">
        <v>178.3912</v>
      </c>
      <c r="M68" s="78" t="s">
        <v>109</v>
      </c>
      <c r="O68" s="59"/>
      <c r="P68" s="59"/>
      <c r="Q68" s="59"/>
      <c r="R68" s="77"/>
      <c r="S68" s="8"/>
      <c r="T68" s="8"/>
      <c r="U68" s="8"/>
    </row>
    <row r="69" spans="1:21" s="17" customFormat="1" ht="13.5" customHeight="1">
      <c r="A69" s="18" t="s">
        <v>756</v>
      </c>
      <c r="B69" s="19">
        <v>0.1166</v>
      </c>
      <c r="C69" s="20">
        <v>72068.668900000004</v>
      </c>
      <c r="D69" s="21">
        <v>51441.326000000001</v>
      </c>
      <c r="E69" s="21">
        <v>58845.589099999997</v>
      </c>
      <c r="F69" s="82">
        <v>98834.737200000003</v>
      </c>
      <c r="G69" s="21">
        <v>148172.10930000001</v>
      </c>
      <c r="H69" s="21">
        <v>87168.805900000007</v>
      </c>
      <c r="I69" s="22">
        <v>14.83</v>
      </c>
      <c r="J69" s="22">
        <v>8.16</v>
      </c>
      <c r="K69" s="22">
        <v>10.54</v>
      </c>
      <c r="L69" s="22">
        <v>179.09540000000001</v>
      </c>
      <c r="M69" s="78" t="s">
        <v>109</v>
      </c>
      <c r="O69" s="59"/>
      <c r="P69" s="59"/>
      <c r="Q69" s="59"/>
      <c r="R69" s="77"/>
      <c r="S69" s="8"/>
      <c r="T69" s="8"/>
      <c r="U69" s="8"/>
    </row>
    <row r="70" spans="1:21" s="17" customFormat="1" ht="13.5" customHeight="1">
      <c r="A70" s="12" t="s">
        <v>142</v>
      </c>
      <c r="B70" s="13">
        <v>0.35370000000000001</v>
      </c>
      <c r="C70" s="14">
        <v>54181.602599999998</v>
      </c>
      <c r="D70" s="15">
        <v>30802.357800000002</v>
      </c>
      <c r="E70" s="15">
        <v>45130.204599999997</v>
      </c>
      <c r="F70" s="82">
        <v>69761.489100000006</v>
      </c>
      <c r="G70" s="15">
        <v>73610.169899999994</v>
      </c>
      <c r="H70" s="15">
        <v>57994.069600000003</v>
      </c>
      <c r="I70" s="16">
        <v>18.8</v>
      </c>
      <c r="J70" s="16">
        <v>5.05</v>
      </c>
      <c r="K70" s="16">
        <v>11.3</v>
      </c>
      <c r="L70" s="16">
        <v>174.04069999999999</v>
      </c>
      <c r="M70" s="76" t="s">
        <v>105</v>
      </c>
      <c r="O70" s="59"/>
      <c r="P70" s="59"/>
      <c r="Q70" s="59"/>
      <c r="R70" s="77"/>
      <c r="S70" s="8"/>
      <c r="T70" s="8"/>
      <c r="U70" s="8"/>
    </row>
    <row r="71" spans="1:21" s="17" customFormat="1" ht="13.5" customHeight="1">
      <c r="A71" s="12" t="s">
        <v>143</v>
      </c>
      <c r="B71" s="13">
        <v>0.87529999999999997</v>
      </c>
      <c r="C71" s="14">
        <v>54592.456899999997</v>
      </c>
      <c r="D71" s="15">
        <v>37180.501400000001</v>
      </c>
      <c r="E71" s="15">
        <v>44766.348100000003</v>
      </c>
      <c r="F71" s="82">
        <v>67718.452099999995</v>
      </c>
      <c r="G71" s="15">
        <v>81741.541599999997</v>
      </c>
      <c r="H71" s="15">
        <v>57450.03</v>
      </c>
      <c r="I71" s="16">
        <v>18.61</v>
      </c>
      <c r="J71" s="16">
        <v>2.68</v>
      </c>
      <c r="K71" s="16">
        <v>10.72</v>
      </c>
      <c r="L71" s="16">
        <v>172.822</v>
      </c>
      <c r="M71" s="76" t="s">
        <v>109</v>
      </c>
      <c r="O71" s="59"/>
      <c r="P71" s="59"/>
      <c r="Q71" s="59"/>
      <c r="R71" s="77"/>
      <c r="S71" s="8"/>
      <c r="T71" s="8"/>
      <c r="U71" s="8"/>
    </row>
    <row r="72" spans="1:21" s="17" customFormat="1" ht="13.5" customHeight="1">
      <c r="A72" s="18" t="s">
        <v>757</v>
      </c>
      <c r="B72" s="19">
        <v>0.57999999999999996</v>
      </c>
      <c r="C72" s="20">
        <v>53244.394399999997</v>
      </c>
      <c r="D72" s="21">
        <v>36189.317900000002</v>
      </c>
      <c r="E72" s="21">
        <v>42300.4859</v>
      </c>
      <c r="F72" s="82">
        <v>59393.9306</v>
      </c>
      <c r="G72" s="21">
        <v>81741.541599999997</v>
      </c>
      <c r="H72" s="21">
        <v>55359.557999999997</v>
      </c>
      <c r="I72" s="22">
        <v>15.53</v>
      </c>
      <c r="J72" s="22">
        <v>2.3199999999999998</v>
      </c>
      <c r="K72" s="22">
        <v>11.41</v>
      </c>
      <c r="L72" s="22">
        <v>173.4622</v>
      </c>
      <c r="M72" s="78" t="s">
        <v>105</v>
      </c>
      <c r="O72" s="59"/>
      <c r="P72" s="59"/>
      <c r="Q72" s="59"/>
      <c r="R72" s="77"/>
      <c r="S72" s="8"/>
      <c r="T72" s="8"/>
      <c r="U72" s="8"/>
    </row>
    <row r="73" spans="1:21" s="17" customFormat="1" ht="13.5" customHeight="1">
      <c r="A73" s="12" t="s">
        <v>144</v>
      </c>
      <c r="B73" s="13">
        <v>1.5119</v>
      </c>
      <c r="C73" s="14">
        <v>66789.149600000004</v>
      </c>
      <c r="D73" s="15">
        <v>34093.559000000001</v>
      </c>
      <c r="E73" s="15">
        <v>51849.128599999996</v>
      </c>
      <c r="F73" s="82">
        <v>86257.471999999994</v>
      </c>
      <c r="G73" s="15">
        <v>116763.4497</v>
      </c>
      <c r="H73" s="15">
        <v>75671.093599999993</v>
      </c>
      <c r="I73" s="16">
        <v>24.13</v>
      </c>
      <c r="J73" s="16">
        <v>5.0999999999999996</v>
      </c>
      <c r="K73" s="16">
        <v>13.22</v>
      </c>
      <c r="L73" s="16">
        <v>173.62289999999999</v>
      </c>
      <c r="M73" s="76" t="s">
        <v>109</v>
      </c>
      <c r="O73" s="59"/>
      <c r="P73" s="59"/>
      <c r="Q73" s="59"/>
      <c r="R73" s="77"/>
      <c r="S73" s="8"/>
      <c r="T73" s="8"/>
      <c r="U73" s="8"/>
    </row>
    <row r="74" spans="1:21" s="17" customFormat="1" ht="13.5" customHeight="1">
      <c r="A74" s="18" t="s">
        <v>611</v>
      </c>
      <c r="B74" s="19">
        <v>0.20180000000000001</v>
      </c>
      <c r="C74" s="20">
        <v>80486.733800000002</v>
      </c>
      <c r="D74" s="21">
        <v>63901.177799999998</v>
      </c>
      <c r="E74" s="21">
        <v>72344.357600000003</v>
      </c>
      <c r="F74" s="82">
        <v>90600.354500000001</v>
      </c>
      <c r="G74" s="21">
        <v>110016.5435</v>
      </c>
      <c r="H74" s="21">
        <v>85052.150399999999</v>
      </c>
      <c r="I74" s="22">
        <v>27.17</v>
      </c>
      <c r="J74" s="22">
        <v>5.94</v>
      </c>
      <c r="K74" s="22">
        <v>14.81</v>
      </c>
      <c r="L74" s="22">
        <v>173.65639999999999</v>
      </c>
      <c r="M74" s="78" t="s">
        <v>109</v>
      </c>
      <c r="O74" s="59"/>
      <c r="P74" s="59"/>
      <c r="Q74" s="59"/>
      <c r="R74" s="77"/>
      <c r="S74" s="8"/>
      <c r="T74" s="8"/>
      <c r="U74" s="8"/>
    </row>
    <row r="75" spans="1:21" s="17" customFormat="1" ht="13.5" customHeight="1">
      <c r="A75" s="18" t="s">
        <v>758</v>
      </c>
      <c r="B75" s="19">
        <v>0.5544</v>
      </c>
      <c r="C75" s="20">
        <v>74810.013200000001</v>
      </c>
      <c r="D75" s="21">
        <v>48043.905100000004</v>
      </c>
      <c r="E75" s="21">
        <v>58395.998599999999</v>
      </c>
      <c r="F75" s="82">
        <v>104665.21219999999</v>
      </c>
      <c r="G75" s="21">
        <v>143540.927</v>
      </c>
      <c r="H75" s="21">
        <v>90323.342999999993</v>
      </c>
      <c r="I75" s="22">
        <v>32.14</v>
      </c>
      <c r="J75" s="22">
        <v>4.3600000000000003</v>
      </c>
      <c r="K75" s="22">
        <v>11.54</v>
      </c>
      <c r="L75" s="22">
        <v>173.83199999999999</v>
      </c>
      <c r="M75" s="78" t="s">
        <v>109</v>
      </c>
      <c r="O75" s="59"/>
      <c r="P75" s="59"/>
      <c r="Q75" s="59"/>
      <c r="R75" s="77"/>
      <c r="S75" s="8"/>
      <c r="T75" s="8"/>
      <c r="U75" s="8"/>
    </row>
    <row r="76" spans="1:21" s="17" customFormat="1" ht="13.5" customHeight="1">
      <c r="A76" s="12" t="s">
        <v>145</v>
      </c>
      <c r="B76" s="13">
        <v>3.7477</v>
      </c>
      <c r="C76" s="14">
        <v>121226.683</v>
      </c>
      <c r="D76" s="15">
        <v>66438.797500000001</v>
      </c>
      <c r="E76" s="15">
        <v>84970.132299999997</v>
      </c>
      <c r="F76" s="82">
        <v>186935.69500000001</v>
      </c>
      <c r="G76" s="15">
        <v>261645.23420000001</v>
      </c>
      <c r="H76" s="15">
        <v>151658.0871</v>
      </c>
      <c r="I76" s="16">
        <v>26.31</v>
      </c>
      <c r="J76" s="16">
        <v>1.65</v>
      </c>
      <c r="K76" s="16">
        <v>11.14</v>
      </c>
      <c r="L76" s="16">
        <v>172.85230000000001</v>
      </c>
      <c r="M76" s="76" t="s">
        <v>109</v>
      </c>
      <c r="O76" s="59"/>
      <c r="P76" s="59"/>
      <c r="Q76" s="59"/>
      <c r="R76" s="77"/>
      <c r="S76" s="8"/>
      <c r="T76" s="8"/>
      <c r="U76" s="8"/>
    </row>
    <row r="77" spans="1:21" s="17" customFormat="1" ht="13.5" customHeight="1">
      <c r="A77" s="18" t="s">
        <v>146</v>
      </c>
      <c r="B77" s="19">
        <v>2.5255999999999998</v>
      </c>
      <c r="C77" s="20">
        <v>125141.56879999999</v>
      </c>
      <c r="D77" s="21">
        <v>66015.562399999995</v>
      </c>
      <c r="E77" s="21">
        <v>86116.200800000006</v>
      </c>
      <c r="F77" s="82">
        <v>194402.94209999999</v>
      </c>
      <c r="G77" s="21">
        <v>276675.37109999999</v>
      </c>
      <c r="H77" s="21">
        <v>156282.88089999999</v>
      </c>
      <c r="I77" s="22">
        <v>23.93</v>
      </c>
      <c r="J77" s="22">
        <v>0.9</v>
      </c>
      <c r="K77" s="22">
        <v>11.14</v>
      </c>
      <c r="L77" s="22">
        <v>173.19220000000001</v>
      </c>
      <c r="M77" s="78" t="s">
        <v>109</v>
      </c>
      <c r="O77" s="59"/>
      <c r="P77" s="59"/>
      <c r="Q77" s="59"/>
      <c r="R77" s="77"/>
      <c r="S77" s="8"/>
      <c r="T77" s="8"/>
      <c r="U77" s="8"/>
    </row>
    <row r="78" spans="1:21" s="17" customFormat="1" ht="13.5" customHeight="1">
      <c r="A78" s="18" t="s">
        <v>147</v>
      </c>
      <c r="B78" s="19">
        <v>1.2064999999999999</v>
      </c>
      <c r="C78" s="20">
        <v>114375.7246</v>
      </c>
      <c r="D78" s="21">
        <v>67822.604900000006</v>
      </c>
      <c r="E78" s="21">
        <v>83902.363899999997</v>
      </c>
      <c r="F78" s="82">
        <v>179409.82550000001</v>
      </c>
      <c r="G78" s="21">
        <v>239388.09599999999</v>
      </c>
      <c r="H78" s="21">
        <v>142113.9608</v>
      </c>
      <c r="I78" s="22">
        <v>31.88</v>
      </c>
      <c r="J78" s="22">
        <v>3.38</v>
      </c>
      <c r="K78" s="22">
        <v>11.2</v>
      </c>
      <c r="L78" s="22">
        <v>172.13409999999999</v>
      </c>
      <c r="M78" s="78" t="s">
        <v>109</v>
      </c>
      <c r="O78" s="59"/>
      <c r="P78" s="59"/>
      <c r="Q78" s="59"/>
      <c r="R78" s="77"/>
      <c r="S78" s="8"/>
      <c r="T78" s="8"/>
      <c r="U78" s="8"/>
    </row>
    <row r="79" spans="1:21" s="17" customFormat="1" ht="13.5" customHeight="1">
      <c r="A79" s="12" t="s">
        <v>148</v>
      </c>
      <c r="B79" s="13">
        <v>0.93920000000000003</v>
      </c>
      <c r="C79" s="14">
        <v>67348.972299999994</v>
      </c>
      <c r="D79" s="15">
        <v>32659.818200000002</v>
      </c>
      <c r="E79" s="15">
        <v>40953.245499999997</v>
      </c>
      <c r="F79" s="82">
        <v>123316.8037</v>
      </c>
      <c r="G79" s="15">
        <v>187542.22500000001</v>
      </c>
      <c r="H79" s="15">
        <v>97319.933699999994</v>
      </c>
      <c r="I79" s="16">
        <v>21.53</v>
      </c>
      <c r="J79" s="16">
        <v>1.4</v>
      </c>
      <c r="K79" s="16">
        <v>10.72</v>
      </c>
      <c r="L79" s="16">
        <v>171.51419999999999</v>
      </c>
      <c r="M79" s="76" t="s">
        <v>149</v>
      </c>
      <c r="O79" s="59"/>
      <c r="P79" s="59"/>
      <c r="Q79" s="59"/>
      <c r="R79" s="77"/>
      <c r="S79" s="8"/>
      <c r="T79" s="8"/>
      <c r="U79" s="8"/>
    </row>
    <row r="80" spans="1:21" s="17" customFormat="1" ht="13.5" customHeight="1">
      <c r="A80" s="18" t="s">
        <v>759</v>
      </c>
      <c r="B80" s="19">
        <v>0.32840000000000003</v>
      </c>
      <c r="C80" s="20">
        <v>43511.131600000001</v>
      </c>
      <c r="D80" s="21">
        <v>24918.544999999998</v>
      </c>
      <c r="E80" s="21">
        <v>33659.178899999999</v>
      </c>
      <c r="F80" s="82">
        <v>74219.145600000003</v>
      </c>
      <c r="G80" s="21">
        <v>135670.61629999999</v>
      </c>
      <c r="H80" s="21">
        <v>64489.369200000001</v>
      </c>
      <c r="I80" s="22">
        <v>17.77</v>
      </c>
      <c r="J80" s="22">
        <v>0.99</v>
      </c>
      <c r="K80" s="22">
        <v>9.15</v>
      </c>
      <c r="L80" s="22">
        <v>172.63480000000001</v>
      </c>
      <c r="M80" s="78" t="s">
        <v>149</v>
      </c>
      <c r="O80" s="59"/>
      <c r="P80" s="59"/>
      <c r="Q80" s="59"/>
      <c r="R80" s="77"/>
      <c r="S80" s="8"/>
      <c r="T80" s="8"/>
      <c r="U80" s="8"/>
    </row>
    <row r="81" spans="1:21" s="17" customFormat="1" ht="13.5" customHeight="1">
      <c r="A81" s="18" t="s">
        <v>614</v>
      </c>
      <c r="B81" s="19">
        <v>0.22259999999999999</v>
      </c>
      <c r="C81" s="20">
        <v>132365.7064</v>
      </c>
      <c r="D81" s="21">
        <v>32994.007100000003</v>
      </c>
      <c r="E81" s="21">
        <v>99635.117199999993</v>
      </c>
      <c r="F81" s="82">
        <v>217672.375</v>
      </c>
      <c r="G81" s="21">
        <v>298864.39189999999</v>
      </c>
      <c r="H81" s="21">
        <v>175443.67660000001</v>
      </c>
      <c r="I81" s="22">
        <v>23.61</v>
      </c>
      <c r="J81" s="22">
        <v>0.33</v>
      </c>
      <c r="K81" s="22">
        <v>10.92</v>
      </c>
      <c r="L81" s="22">
        <v>170.48</v>
      </c>
      <c r="M81" s="78" t="s">
        <v>149</v>
      </c>
      <c r="O81" s="59"/>
      <c r="P81" s="59"/>
      <c r="Q81" s="59"/>
      <c r="R81" s="77"/>
      <c r="S81" s="8"/>
      <c r="T81" s="8"/>
      <c r="U81" s="8"/>
    </row>
    <row r="82" spans="1:21" s="17" customFormat="1" ht="13.5" customHeight="1">
      <c r="A82" s="12" t="s">
        <v>150</v>
      </c>
      <c r="B82" s="13">
        <v>0.58860000000000001</v>
      </c>
      <c r="C82" s="14">
        <v>56334.573299999996</v>
      </c>
      <c r="D82" s="15">
        <v>28143.287400000001</v>
      </c>
      <c r="E82" s="15">
        <v>33471.147499999999</v>
      </c>
      <c r="F82" s="82">
        <v>73130.380999999994</v>
      </c>
      <c r="G82" s="15">
        <v>109408.0071</v>
      </c>
      <c r="H82" s="15">
        <v>65361.292800000003</v>
      </c>
      <c r="I82" s="16">
        <v>20.36</v>
      </c>
      <c r="J82" s="16">
        <v>2.2599999999999998</v>
      </c>
      <c r="K82" s="16">
        <v>9.39</v>
      </c>
      <c r="L82" s="16">
        <v>172.6146</v>
      </c>
      <c r="M82" s="76" t="s">
        <v>149</v>
      </c>
      <c r="O82" s="59"/>
      <c r="P82" s="59"/>
      <c r="Q82" s="59"/>
      <c r="R82" s="77"/>
      <c r="S82" s="8"/>
      <c r="T82" s="8"/>
      <c r="U82" s="8"/>
    </row>
    <row r="83" spans="1:21" s="17" customFormat="1" ht="13.5" customHeight="1">
      <c r="A83" s="12" t="s">
        <v>151</v>
      </c>
      <c r="B83" s="13">
        <v>0.51759999999999995</v>
      </c>
      <c r="C83" s="14">
        <v>43694.448700000001</v>
      </c>
      <c r="D83" s="15">
        <v>24649.471699999998</v>
      </c>
      <c r="E83" s="15">
        <v>24715.546600000001</v>
      </c>
      <c r="F83" s="82">
        <v>65813.171000000002</v>
      </c>
      <c r="G83" s="15">
        <v>88116.629400000005</v>
      </c>
      <c r="H83" s="15">
        <v>53235.962699999996</v>
      </c>
      <c r="I83" s="16">
        <v>16.239999999999998</v>
      </c>
      <c r="J83" s="16">
        <v>2.58</v>
      </c>
      <c r="K83" s="16">
        <v>10.210000000000001</v>
      </c>
      <c r="L83" s="16">
        <v>173.3664</v>
      </c>
      <c r="M83" s="76" t="s">
        <v>149</v>
      </c>
      <c r="O83" s="59"/>
      <c r="P83" s="59"/>
      <c r="Q83" s="59"/>
      <c r="R83" s="77"/>
      <c r="S83" s="8"/>
      <c r="T83" s="8"/>
      <c r="U83" s="8"/>
    </row>
    <row r="84" spans="1:21" s="17" customFormat="1" ht="13.5" customHeight="1">
      <c r="A84" s="12" t="s">
        <v>152</v>
      </c>
      <c r="B84" s="13">
        <v>11.1127</v>
      </c>
      <c r="C84" s="14">
        <v>54644.602800000001</v>
      </c>
      <c r="D84" s="15">
        <v>31603.133699999998</v>
      </c>
      <c r="E84" s="15">
        <v>41784.314899999998</v>
      </c>
      <c r="F84" s="82">
        <v>90967.695200000002</v>
      </c>
      <c r="G84" s="15">
        <v>151084.36319999999</v>
      </c>
      <c r="H84" s="15">
        <v>77135.612500000003</v>
      </c>
      <c r="I84" s="16">
        <v>18.22</v>
      </c>
      <c r="J84" s="16">
        <v>1.91</v>
      </c>
      <c r="K84" s="16">
        <v>9.74</v>
      </c>
      <c r="L84" s="16">
        <v>174.26140000000001</v>
      </c>
      <c r="M84" s="76" t="s">
        <v>109</v>
      </c>
      <c r="O84" s="59"/>
      <c r="P84" s="59"/>
      <c r="Q84" s="59"/>
      <c r="R84" s="77"/>
      <c r="S84" s="8"/>
      <c r="T84" s="8"/>
      <c r="U84" s="8"/>
    </row>
    <row r="85" spans="1:21" s="17" customFormat="1" ht="13.5" customHeight="1">
      <c r="A85" s="18" t="s">
        <v>153</v>
      </c>
      <c r="B85" s="19">
        <v>7.3791000000000002</v>
      </c>
      <c r="C85" s="20">
        <v>48785.644</v>
      </c>
      <c r="D85" s="21">
        <v>32046.470399999998</v>
      </c>
      <c r="E85" s="21">
        <v>40916.919800000003</v>
      </c>
      <c r="F85" s="82">
        <v>73464.112899999993</v>
      </c>
      <c r="G85" s="21">
        <v>120495.5471</v>
      </c>
      <c r="H85" s="21">
        <v>67919.986199999999</v>
      </c>
      <c r="I85" s="22">
        <v>15.34</v>
      </c>
      <c r="J85" s="22">
        <v>2.74</v>
      </c>
      <c r="K85" s="22">
        <v>10.119999999999999</v>
      </c>
      <c r="L85" s="22">
        <v>174.97919999999999</v>
      </c>
      <c r="M85" s="78" t="s">
        <v>109</v>
      </c>
      <c r="O85" s="59"/>
      <c r="P85" s="59"/>
      <c r="Q85" s="59"/>
      <c r="R85" s="77"/>
      <c r="S85" s="8"/>
      <c r="T85" s="8"/>
      <c r="U85" s="8"/>
    </row>
    <row r="86" spans="1:21" s="17" customFormat="1" ht="13.5" customHeight="1">
      <c r="A86" s="18" t="s">
        <v>154</v>
      </c>
      <c r="B86" s="19">
        <v>2.8494000000000002</v>
      </c>
      <c r="C86" s="20">
        <v>80413.940400000007</v>
      </c>
      <c r="D86" s="21">
        <v>32032.912400000001</v>
      </c>
      <c r="E86" s="21">
        <v>51354.054900000003</v>
      </c>
      <c r="F86" s="82">
        <v>126607.4718</v>
      </c>
      <c r="G86" s="21">
        <v>192425.48689999999</v>
      </c>
      <c r="H86" s="21">
        <v>100798.28569999999</v>
      </c>
      <c r="I86" s="22">
        <v>24.32</v>
      </c>
      <c r="J86" s="22">
        <v>0.65</v>
      </c>
      <c r="K86" s="22">
        <v>9.24</v>
      </c>
      <c r="L86" s="22">
        <v>173.03030000000001</v>
      </c>
      <c r="M86" s="78" t="s">
        <v>105</v>
      </c>
      <c r="O86" s="59"/>
      <c r="P86" s="59"/>
      <c r="Q86" s="59"/>
      <c r="R86" s="77"/>
      <c r="S86" s="8"/>
      <c r="T86" s="8"/>
      <c r="U86" s="8"/>
    </row>
    <row r="87" spans="1:21" s="17" customFormat="1" ht="13.5" customHeight="1">
      <c r="A87" s="12" t="s">
        <v>155</v>
      </c>
      <c r="B87" s="13">
        <v>0.69740000000000002</v>
      </c>
      <c r="C87" s="14">
        <v>65811.316600000006</v>
      </c>
      <c r="D87" s="15">
        <v>43956.402699999999</v>
      </c>
      <c r="E87" s="15">
        <v>53772.298199999997</v>
      </c>
      <c r="F87" s="82">
        <v>94866.909499999994</v>
      </c>
      <c r="G87" s="15">
        <v>140609.77979999999</v>
      </c>
      <c r="H87" s="15">
        <v>91699.594100000002</v>
      </c>
      <c r="I87" s="16">
        <v>20.67</v>
      </c>
      <c r="J87" s="16">
        <v>1.65</v>
      </c>
      <c r="K87" s="16">
        <v>9.16</v>
      </c>
      <c r="L87" s="16">
        <v>174.0111</v>
      </c>
      <c r="M87" s="76" t="s">
        <v>105</v>
      </c>
      <c r="O87" s="59"/>
      <c r="P87" s="59"/>
      <c r="Q87" s="59"/>
      <c r="R87" s="77"/>
      <c r="S87" s="8"/>
      <c r="T87" s="8"/>
      <c r="U87" s="8"/>
    </row>
    <row r="88" spans="1:21" s="17" customFormat="1" ht="13.5" customHeight="1">
      <c r="A88" s="18" t="s">
        <v>760</v>
      </c>
      <c r="B88" s="19">
        <v>0.21579999999999999</v>
      </c>
      <c r="C88" s="20">
        <v>78830.791700000002</v>
      </c>
      <c r="D88" s="21">
        <v>50914.110800000002</v>
      </c>
      <c r="E88" s="21">
        <v>55401.684800000003</v>
      </c>
      <c r="F88" s="82">
        <v>117660.60189999999</v>
      </c>
      <c r="G88" s="21">
        <v>228615.39430000001</v>
      </c>
      <c r="H88" s="21">
        <v>122986.8082</v>
      </c>
      <c r="I88" s="22">
        <v>27.77</v>
      </c>
      <c r="J88" s="22">
        <v>0.61</v>
      </c>
      <c r="K88" s="22">
        <v>9.82</v>
      </c>
      <c r="L88" s="22">
        <v>174.82740000000001</v>
      </c>
      <c r="M88" s="78" t="s">
        <v>149</v>
      </c>
      <c r="O88" s="59"/>
      <c r="P88" s="59"/>
      <c r="Q88" s="59"/>
      <c r="R88" s="77"/>
      <c r="S88" s="8"/>
      <c r="T88" s="8"/>
      <c r="U88" s="8"/>
    </row>
    <row r="89" spans="1:21" s="17" customFormat="1" ht="13.5" customHeight="1">
      <c r="A89" s="18" t="s">
        <v>761</v>
      </c>
      <c r="B89" s="19">
        <v>0.25700000000000001</v>
      </c>
      <c r="C89" s="20">
        <v>63344.477899999998</v>
      </c>
      <c r="D89" s="21">
        <v>41612.544900000001</v>
      </c>
      <c r="E89" s="21">
        <v>48041.229200000002</v>
      </c>
      <c r="F89" s="82">
        <v>83235.744099999996</v>
      </c>
      <c r="G89" s="21">
        <v>105037.2138</v>
      </c>
      <c r="H89" s="21">
        <v>69033.097299999994</v>
      </c>
      <c r="I89" s="22">
        <v>14.11</v>
      </c>
      <c r="J89" s="22">
        <v>0.15</v>
      </c>
      <c r="K89" s="22">
        <v>9.1</v>
      </c>
      <c r="L89" s="22">
        <v>174.226</v>
      </c>
      <c r="M89" s="78" t="s">
        <v>149</v>
      </c>
      <c r="O89" s="59"/>
      <c r="P89" s="59"/>
      <c r="Q89" s="59"/>
      <c r="R89" s="77"/>
      <c r="S89" s="8"/>
      <c r="T89" s="8"/>
      <c r="U89" s="8"/>
    </row>
    <row r="90" spans="1:21" s="17" customFormat="1" ht="13.5" customHeight="1">
      <c r="A90" s="12" t="s">
        <v>156</v>
      </c>
      <c r="B90" s="13">
        <v>2.1150000000000002</v>
      </c>
      <c r="C90" s="14">
        <v>65733.818400000004</v>
      </c>
      <c r="D90" s="15">
        <v>29836.0893</v>
      </c>
      <c r="E90" s="15">
        <v>45402.181900000003</v>
      </c>
      <c r="F90" s="82">
        <v>106863.7963</v>
      </c>
      <c r="G90" s="15">
        <v>142416.27669999999</v>
      </c>
      <c r="H90" s="15">
        <v>87338.619000000006</v>
      </c>
      <c r="I90" s="16">
        <v>25.28</v>
      </c>
      <c r="J90" s="16">
        <v>0.28000000000000003</v>
      </c>
      <c r="K90" s="16">
        <v>9.81</v>
      </c>
      <c r="L90" s="16">
        <v>172.1473</v>
      </c>
      <c r="M90" s="76" t="s">
        <v>149</v>
      </c>
      <c r="O90" s="59"/>
      <c r="P90" s="59"/>
      <c r="Q90" s="59"/>
      <c r="R90" s="77"/>
      <c r="S90" s="8"/>
      <c r="T90" s="8"/>
      <c r="U90" s="8"/>
    </row>
    <row r="91" spans="1:21" s="17" customFormat="1" ht="13.5" customHeight="1">
      <c r="A91" s="18" t="s">
        <v>762</v>
      </c>
      <c r="B91" s="19">
        <v>0.59399999999999997</v>
      </c>
      <c r="C91" s="20">
        <v>68330.804799999998</v>
      </c>
      <c r="D91" s="21">
        <v>38270.097199999997</v>
      </c>
      <c r="E91" s="21">
        <v>49491.934699999998</v>
      </c>
      <c r="F91" s="82">
        <v>93786.886299999998</v>
      </c>
      <c r="G91" s="21">
        <v>135936.7721</v>
      </c>
      <c r="H91" s="21">
        <v>78910.504300000001</v>
      </c>
      <c r="I91" s="22">
        <v>25.37</v>
      </c>
      <c r="J91" s="22">
        <v>0.51</v>
      </c>
      <c r="K91" s="22">
        <v>10.17</v>
      </c>
      <c r="L91" s="22">
        <v>171.91139999999999</v>
      </c>
      <c r="M91" s="78" t="s">
        <v>105</v>
      </c>
      <c r="O91" s="59"/>
      <c r="P91" s="59"/>
      <c r="Q91" s="59"/>
      <c r="R91" s="77"/>
      <c r="S91" s="8"/>
      <c r="T91" s="8"/>
      <c r="U91" s="8"/>
    </row>
    <row r="92" spans="1:21" s="17" customFormat="1" ht="13.5" customHeight="1">
      <c r="A92" s="12" t="s">
        <v>157</v>
      </c>
      <c r="B92" s="13">
        <v>2.4889000000000001</v>
      </c>
      <c r="C92" s="14">
        <v>63375.440499999997</v>
      </c>
      <c r="D92" s="15">
        <v>39580.224600000001</v>
      </c>
      <c r="E92" s="15">
        <v>49244.9715</v>
      </c>
      <c r="F92" s="82">
        <v>82753.342900000003</v>
      </c>
      <c r="G92" s="15">
        <v>103395.9045</v>
      </c>
      <c r="H92" s="15">
        <v>68937.847699999998</v>
      </c>
      <c r="I92" s="16">
        <v>15.29</v>
      </c>
      <c r="J92" s="16">
        <v>1.96</v>
      </c>
      <c r="K92" s="16">
        <v>11.43</v>
      </c>
      <c r="L92" s="16">
        <v>172.2998</v>
      </c>
      <c r="M92" s="76" t="s">
        <v>109</v>
      </c>
      <c r="O92" s="59"/>
      <c r="P92" s="59"/>
      <c r="Q92" s="59"/>
      <c r="R92" s="77"/>
      <c r="S92" s="8"/>
      <c r="T92" s="8"/>
      <c r="U92" s="8"/>
    </row>
    <row r="93" spans="1:21" s="17" customFormat="1" ht="13.5" customHeight="1">
      <c r="A93" s="18" t="s">
        <v>763</v>
      </c>
      <c r="B93" s="19">
        <v>2.1326000000000001</v>
      </c>
      <c r="C93" s="20">
        <v>63642.465300000003</v>
      </c>
      <c r="D93" s="21">
        <v>38880.628299999997</v>
      </c>
      <c r="E93" s="21">
        <v>49340.634400000003</v>
      </c>
      <c r="F93" s="82">
        <v>83259.5821</v>
      </c>
      <c r="G93" s="21">
        <v>102827.069</v>
      </c>
      <c r="H93" s="21">
        <v>69052.629199999996</v>
      </c>
      <c r="I93" s="22">
        <v>15.65</v>
      </c>
      <c r="J93" s="22">
        <v>1.94</v>
      </c>
      <c r="K93" s="22">
        <v>11.54</v>
      </c>
      <c r="L93" s="22">
        <v>172.512</v>
      </c>
      <c r="M93" s="78" t="s">
        <v>109</v>
      </c>
      <c r="O93" s="59"/>
      <c r="P93" s="59"/>
      <c r="Q93" s="59"/>
      <c r="R93" s="77"/>
      <c r="S93" s="8"/>
      <c r="T93" s="8"/>
      <c r="U93" s="8"/>
    </row>
    <row r="94" spans="1:21" s="17" customFormat="1" ht="13.5" customHeight="1">
      <c r="A94" s="18" t="s">
        <v>764</v>
      </c>
      <c r="B94" s="19">
        <v>0.1656</v>
      </c>
      <c r="C94" s="20">
        <v>65677.339900000006</v>
      </c>
      <c r="D94" s="21">
        <v>41835.170100000003</v>
      </c>
      <c r="E94" s="21">
        <v>49013.102400000003</v>
      </c>
      <c r="F94" s="82">
        <v>87824.435800000007</v>
      </c>
      <c r="G94" s="21">
        <v>115514.3507</v>
      </c>
      <c r="H94" s="21">
        <v>73344.1109</v>
      </c>
      <c r="I94" s="22">
        <v>12.55</v>
      </c>
      <c r="J94" s="22">
        <v>2.11</v>
      </c>
      <c r="K94" s="22">
        <v>10.86</v>
      </c>
      <c r="L94" s="22">
        <v>170.05179999999999</v>
      </c>
      <c r="M94" s="78" t="s">
        <v>242</v>
      </c>
      <c r="O94" s="59"/>
      <c r="P94" s="59"/>
      <c r="Q94" s="59"/>
      <c r="R94" s="77"/>
      <c r="S94" s="8"/>
      <c r="T94" s="8"/>
      <c r="U94" s="8"/>
    </row>
    <row r="95" spans="1:21" s="17" customFormat="1" ht="13.5" customHeight="1">
      <c r="A95" s="12" t="s">
        <v>158</v>
      </c>
      <c r="B95" s="13">
        <v>2.2852000000000001</v>
      </c>
      <c r="C95" s="14">
        <v>50909.195500000002</v>
      </c>
      <c r="D95" s="15">
        <v>33061.703000000001</v>
      </c>
      <c r="E95" s="15">
        <v>40435.934699999998</v>
      </c>
      <c r="F95" s="82">
        <v>65284.718000000001</v>
      </c>
      <c r="G95" s="15">
        <v>81687.767500000002</v>
      </c>
      <c r="H95" s="15">
        <v>55324.782599999999</v>
      </c>
      <c r="I95" s="16">
        <v>17.46</v>
      </c>
      <c r="J95" s="16">
        <v>0.55000000000000004</v>
      </c>
      <c r="K95" s="16">
        <v>10.33</v>
      </c>
      <c r="L95" s="16">
        <v>170.59790000000001</v>
      </c>
      <c r="M95" s="76" t="s">
        <v>109</v>
      </c>
      <c r="O95" s="59"/>
      <c r="P95" s="59"/>
      <c r="Q95" s="59"/>
      <c r="R95" s="77"/>
      <c r="S95" s="8"/>
      <c r="T95" s="8"/>
      <c r="U95" s="8"/>
    </row>
    <row r="96" spans="1:21" s="17" customFormat="1" ht="13.5" customHeight="1">
      <c r="A96" s="18" t="s">
        <v>765</v>
      </c>
      <c r="B96" s="19">
        <v>1.1560999999999999</v>
      </c>
      <c r="C96" s="20">
        <v>56652.715600000003</v>
      </c>
      <c r="D96" s="21">
        <v>35304.8923</v>
      </c>
      <c r="E96" s="21">
        <v>44441.509899999997</v>
      </c>
      <c r="F96" s="82">
        <v>74860.709000000003</v>
      </c>
      <c r="G96" s="21">
        <v>88090.425199999998</v>
      </c>
      <c r="H96" s="21">
        <v>61180.365100000003</v>
      </c>
      <c r="I96" s="22">
        <v>17.96</v>
      </c>
      <c r="J96" s="22">
        <v>0.65</v>
      </c>
      <c r="K96" s="22">
        <v>10.42</v>
      </c>
      <c r="L96" s="22">
        <v>170.8468</v>
      </c>
      <c r="M96" s="78" t="s">
        <v>109</v>
      </c>
      <c r="O96" s="59"/>
      <c r="P96" s="59"/>
      <c r="Q96" s="59"/>
      <c r="R96" s="77"/>
      <c r="S96" s="8"/>
      <c r="T96" s="8"/>
      <c r="U96" s="8"/>
    </row>
    <row r="97" spans="1:21" s="17" customFormat="1" ht="13.5" customHeight="1">
      <c r="A97" s="18" t="s">
        <v>766</v>
      </c>
      <c r="B97" s="19">
        <v>0.1643</v>
      </c>
      <c r="C97" s="20">
        <v>44781.537700000001</v>
      </c>
      <c r="D97" s="21">
        <v>36327.723100000003</v>
      </c>
      <c r="E97" s="21">
        <v>40032.8609</v>
      </c>
      <c r="F97" s="82">
        <v>53625.985999999997</v>
      </c>
      <c r="G97" s="21">
        <v>64452.6849</v>
      </c>
      <c r="H97" s="21">
        <v>48195.992599999998</v>
      </c>
      <c r="I97" s="22">
        <v>14.96</v>
      </c>
      <c r="J97" s="22">
        <v>0.28999999999999998</v>
      </c>
      <c r="K97" s="22">
        <v>9.69</v>
      </c>
      <c r="L97" s="22">
        <v>172.5222</v>
      </c>
      <c r="M97" s="78" t="s">
        <v>109</v>
      </c>
      <c r="O97" s="59"/>
      <c r="P97" s="59"/>
      <c r="Q97" s="59"/>
      <c r="R97" s="77"/>
      <c r="S97" s="8"/>
      <c r="T97" s="8"/>
      <c r="U97" s="8"/>
    </row>
    <row r="98" spans="1:21" s="17" customFormat="1" ht="13.5" customHeight="1">
      <c r="A98" s="18" t="s">
        <v>767</v>
      </c>
      <c r="B98" s="19">
        <v>0.38700000000000001</v>
      </c>
      <c r="C98" s="20">
        <v>49885.808599999997</v>
      </c>
      <c r="D98" s="21">
        <v>34441.694799999997</v>
      </c>
      <c r="E98" s="21">
        <v>40595.102700000003</v>
      </c>
      <c r="F98" s="82">
        <v>62191.874600000003</v>
      </c>
      <c r="G98" s="21">
        <v>77067.809599999993</v>
      </c>
      <c r="H98" s="21">
        <v>53519.391499999998</v>
      </c>
      <c r="I98" s="22">
        <v>16.71</v>
      </c>
      <c r="J98" s="22">
        <v>0.2</v>
      </c>
      <c r="K98" s="22">
        <v>10.73</v>
      </c>
      <c r="L98" s="22">
        <v>170.84030000000001</v>
      </c>
      <c r="M98" s="78" t="s">
        <v>109</v>
      </c>
      <c r="O98" s="59"/>
      <c r="P98" s="59"/>
      <c r="Q98" s="59"/>
      <c r="R98" s="77"/>
      <c r="S98" s="8"/>
      <c r="T98" s="8"/>
      <c r="U98" s="8"/>
    </row>
    <row r="99" spans="1:21" s="17" customFormat="1" ht="13.5" customHeight="1">
      <c r="A99" s="12" t="s">
        <v>159</v>
      </c>
      <c r="B99" s="13">
        <v>0.69399999999999995</v>
      </c>
      <c r="C99" s="14">
        <v>41706.0412</v>
      </c>
      <c r="D99" s="15">
        <v>24114.177800000001</v>
      </c>
      <c r="E99" s="15">
        <v>33872.278599999998</v>
      </c>
      <c r="F99" s="82">
        <v>59765.390299999999</v>
      </c>
      <c r="G99" s="15">
        <v>82787.109100000001</v>
      </c>
      <c r="H99" s="15">
        <v>49007.285199999998</v>
      </c>
      <c r="I99" s="16">
        <v>18.89</v>
      </c>
      <c r="J99" s="16">
        <v>0.97</v>
      </c>
      <c r="K99" s="16">
        <v>9.0399999999999991</v>
      </c>
      <c r="L99" s="16">
        <v>171.49770000000001</v>
      </c>
      <c r="M99" s="76" t="s">
        <v>105</v>
      </c>
      <c r="O99" s="59"/>
      <c r="P99" s="59"/>
      <c r="Q99" s="59"/>
      <c r="R99" s="77"/>
      <c r="S99" s="8"/>
      <c r="T99" s="8"/>
      <c r="U99" s="8"/>
    </row>
    <row r="100" spans="1:21" s="17" customFormat="1" ht="13.5" customHeight="1">
      <c r="A100" s="18" t="s">
        <v>768</v>
      </c>
      <c r="B100" s="19">
        <v>0.19539999999999999</v>
      </c>
      <c r="C100" s="20">
        <v>49307.339800000002</v>
      </c>
      <c r="D100" s="21">
        <v>33397.0432</v>
      </c>
      <c r="E100" s="21">
        <v>37904.940600000002</v>
      </c>
      <c r="F100" s="82">
        <v>65841.965100000001</v>
      </c>
      <c r="G100" s="21">
        <v>81560.699200000003</v>
      </c>
      <c r="H100" s="21">
        <v>54630.839500000002</v>
      </c>
      <c r="I100" s="22">
        <v>23.69</v>
      </c>
      <c r="J100" s="22">
        <v>0.96</v>
      </c>
      <c r="K100" s="22">
        <v>9.7799999999999994</v>
      </c>
      <c r="L100" s="22">
        <v>173.3681</v>
      </c>
      <c r="M100" s="78" t="s">
        <v>109</v>
      </c>
      <c r="O100" s="59"/>
      <c r="P100" s="59"/>
      <c r="Q100" s="59"/>
      <c r="R100" s="77"/>
      <c r="S100" s="8"/>
      <c r="T100" s="8"/>
      <c r="U100" s="8"/>
    </row>
    <row r="101" spans="1:21" s="17" customFormat="1" ht="13.5" customHeight="1">
      <c r="A101" s="12" t="s">
        <v>160</v>
      </c>
      <c r="B101" s="13">
        <v>0.83930000000000005</v>
      </c>
      <c r="C101" s="14">
        <v>69809.889599999995</v>
      </c>
      <c r="D101" s="15">
        <v>40965.909</v>
      </c>
      <c r="E101" s="15">
        <v>51733.301599999999</v>
      </c>
      <c r="F101" s="82">
        <v>96090.522700000001</v>
      </c>
      <c r="G101" s="15">
        <v>128539.2347</v>
      </c>
      <c r="H101" s="15">
        <v>80792.817299999995</v>
      </c>
      <c r="I101" s="16">
        <v>15.58</v>
      </c>
      <c r="J101" s="16">
        <v>0.28000000000000003</v>
      </c>
      <c r="K101" s="16">
        <v>11.23</v>
      </c>
      <c r="L101" s="16">
        <v>172.18459999999999</v>
      </c>
      <c r="M101" s="76" t="s">
        <v>109</v>
      </c>
      <c r="O101" s="59"/>
      <c r="P101" s="59"/>
      <c r="Q101" s="59"/>
      <c r="R101" s="77"/>
      <c r="S101" s="8"/>
      <c r="T101" s="8"/>
      <c r="U101" s="8"/>
    </row>
    <row r="102" spans="1:21" s="17" customFormat="1" ht="13.5" customHeight="1">
      <c r="A102" s="18" t="s">
        <v>769</v>
      </c>
      <c r="B102" s="19">
        <v>0.30130000000000001</v>
      </c>
      <c r="C102" s="20">
        <v>56930.928200000002</v>
      </c>
      <c r="D102" s="21">
        <v>35911.907200000001</v>
      </c>
      <c r="E102" s="21">
        <v>46217.724600000001</v>
      </c>
      <c r="F102" s="82">
        <v>72649.095700000005</v>
      </c>
      <c r="G102" s="21">
        <v>97112.188500000004</v>
      </c>
      <c r="H102" s="21">
        <v>68196.460600000006</v>
      </c>
      <c r="I102" s="22">
        <v>19.2</v>
      </c>
      <c r="J102" s="22">
        <v>0.42</v>
      </c>
      <c r="K102" s="22">
        <v>10.81</v>
      </c>
      <c r="L102" s="22">
        <v>173.27539999999999</v>
      </c>
      <c r="M102" s="78" t="s">
        <v>109</v>
      </c>
      <c r="O102" s="59"/>
      <c r="P102" s="59"/>
      <c r="Q102" s="59"/>
      <c r="R102" s="77"/>
      <c r="S102" s="8"/>
      <c r="T102" s="8"/>
      <c r="U102" s="8"/>
    </row>
    <row r="103" spans="1:21" s="17" customFormat="1" ht="13.5" customHeight="1">
      <c r="A103" s="18" t="s">
        <v>770</v>
      </c>
      <c r="B103" s="19">
        <v>0.28470000000000001</v>
      </c>
      <c r="C103" s="20">
        <v>79080.307199999996</v>
      </c>
      <c r="D103" s="21">
        <v>48196.862500000003</v>
      </c>
      <c r="E103" s="21">
        <v>62280.271399999998</v>
      </c>
      <c r="F103" s="82">
        <v>105567.47100000001</v>
      </c>
      <c r="G103" s="21">
        <v>138981.6966</v>
      </c>
      <c r="H103" s="21">
        <v>88082.706000000006</v>
      </c>
      <c r="I103" s="22">
        <v>14.85</v>
      </c>
      <c r="J103" s="22">
        <v>0.4</v>
      </c>
      <c r="K103" s="22">
        <v>11.66</v>
      </c>
      <c r="L103" s="22">
        <v>170.54759999999999</v>
      </c>
      <c r="M103" s="78" t="s">
        <v>109</v>
      </c>
      <c r="O103" s="59"/>
      <c r="P103" s="59"/>
      <c r="Q103" s="59"/>
      <c r="R103" s="77"/>
      <c r="S103" s="8"/>
      <c r="T103" s="8"/>
      <c r="U103" s="8"/>
    </row>
    <row r="104" spans="1:21" s="17" customFormat="1" ht="13.5" customHeight="1">
      <c r="A104" s="18" t="s">
        <v>771</v>
      </c>
      <c r="B104" s="19">
        <v>0.17960000000000001</v>
      </c>
      <c r="C104" s="20">
        <v>94288.416500000007</v>
      </c>
      <c r="D104" s="21">
        <v>54342.3318</v>
      </c>
      <c r="E104" s="21">
        <v>72455.941000000006</v>
      </c>
      <c r="F104" s="82">
        <v>115158.0208</v>
      </c>
      <c r="G104" s="21">
        <v>157568.351</v>
      </c>
      <c r="H104" s="21">
        <v>103583.30379999999</v>
      </c>
      <c r="I104" s="22">
        <v>14.35</v>
      </c>
      <c r="J104" s="22">
        <v>0.03</v>
      </c>
      <c r="K104" s="22">
        <v>11.17</v>
      </c>
      <c r="L104" s="22">
        <v>172.47730000000001</v>
      </c>
      <c r="M104" s="78" t="s">
        <v>109</v>
      </c>
      <c r="O104" s="59"/>
      <c r="P104" s="59"/>
      <c r="Q104" s="59"/>
      <c r="R104" s="77"/>
      <c r="S104" s="8"/>
      <c r="T104" s="8"/>
      <c r="U104" s="8"/>
    </row>
    <row r="105" spans="1:21" s="17" customFormat="1" ht="13.5" customHeight="1">
      <c r="A105" s="12" t="s">
        <v>161</v>
      </c>
      <c r="B105" s="13">
        <v>5.4160000000000004</v>
      </c>
      <c r="C105" s="14">
        <v>55194.606899999999</v>
      </c>
      <c r="D105" s="15">
        <v>34542.691299999999</v>
      </c>
      <c r="E105" s="15">
        <v>41419.286599999999</v>
      </c>
      <c r="F105" s="82">
        <v>78121.749100000001</v>
      </c>
      <c r="G105" s="15">
        <v>129057.8061</v>
      </c>
      <c r="H105" s="15">
        <v>68706.846799999999</v>
      </c>
      <c r="I105" s="16">
        <v>13.45</v>
      </c>
      <c r="J105" s="16">
        <v>1.2</v>
      </c>
      <c r="K105" s="16">
        <v>10.8</v>
      </c>
      <c r="L105" s="16">
        <v>172.95150000000001</v>
      </c>
      <c r="M105" s="76" t="s">
        <v>109</v>
      </c>
      <c r="O105" s="59"/>
      <c r="P105" s="59"/>
      <c r="Q105" s="59"/>
      <c r="R105" s="77"/>
      <c r="S105" s="8"/>
      <c r="T105" s="8"/>
      <c r="U105" s="8"/>
    </row>
    <row r="106" spans="1:21" s="17" customFormat="1" ht="13.5" customHeight="1">
      <c r="A106" s="18" t="s">
        <v>772</v>
      </c>
      <c r="B106" s="19">
        <v>1.7047000000000001</v>
      </c>
      <c r="C106" s="20">
        <v>46594.8295</v>
      </c>
      <c r="D106" s="21">
        <v>30426.620900000002</v>
      </c>
      <c r="E106" s="21">
        <v>36845.341200000003</v>
      </c>
      <c r="F106" s="82">
        <v>60375.6492</v>
      </c>
      <c r="G106" s="21">
        <v>77243.601899999994</v>
      </c>
      <c r="H106" s="21">
        <v>51472.767999999996</v>
      </c>
      <c r="I106" s="22">
        <v>18.63</v>
      </c>
      <c r="J106" s="22">
        <v>0.74</v>
      </c>
      <c r="K106" s="22">
        <v>10.71</v>
      </c>
      <c r="L106" s="22">
        <v>173.6814</v>
      </c>
      <c r="M106" s="78" t="s">
        <v>109</v>
      </c>
      <c r="O106" s="59"/>
      <c r="P106" s="59"/>
      <c r="Q106" s="59"/>
      <c r="R106" s="77"/>
      <c r="S106" s="8"/>
      <c r="T106" s="8"/>
      <c r="U106" s="8"/>
    </row>
    <row r="107" spans="1:21" s="17" customFormat="1" ht="13.5" customHeight="1">
      <c r="A107" s="18" t="s">
        <v>773</v>
      </c>
      <c r="B107" s="19">
        <v>0.16250000000000001</v>
      </c>
      <c r="C107" s="20">
        <v>56378.834799999997</v>
      </c>
      <c r="D107" s="21">
        <v>39830.5075</v>
      </c>
      <c r="E107" s="21">
        <v>47906.812899999997</v>
      </c>
      <c r="F107" s="82">
        <v>78811.386799999993</v>
      </c>
      <c r="G107" s="21">
        <v>105372.2411</v>
      </c>
      <c r="H107" s="21">
        <v>65254.862200000003</v>
      </c>
      <c r="I107" s="22">
        <v>16.190000000000001</v>
      </c>
      <c r="J107" s="22">
        <v>1.77</v>
      </c>
      <c r="K107" s="22">
        <v>11.55</v>
      </c>
      <c r="L107" s="22">
        <v>173.3732</v>
      </c>
      <c r="M107" s="78" t="s">
        <v>109</v>
      </c>
      <c r="O107" s="59"/>
      <c r="P107" s="59"/>
      <c r="Q107" s="59"/>
      <c r="R107" s="77"/>
      <c r="S107" s="8"/>
      <c r="T107" s="8"/>
      <c r="U107" s="8"/>
    </row>
    <row r="108" spans="1:21" s="17" customFormat="1" ht="13.5" customHeight="1">
      <c r="A108" s="18" t="s">
        <v>774</v>
      </c>
      <c r="B108" s="19">
        <v>0.1205</v>
      </c>
      <c r="C108" s="20">
        <v>49243.563199999997</v>
      </c>
      <c r="D108" s="21">
        <v>37068.4614</v>
      </c>
      <c r="E108" s="21">
        <v>43335.002800000002</v>
      </c>
      <c r="F108" s="82">
        <v>60725.986700000001</v>
      </c>
      <c r="G108" s="21">
        <v>79500.352299999999</v>
      </c>
      <c r="H108" s="21">
        <v>54535.914799999999</v>
      </c>
      <c r="I108" s="22">
        <v>9.81</v>
      </c>
      <c r="J108" s="22">
        <v>1.23</v>
      </c>
      <c r="K108" s="22">
        <v>11.75</v>
      </c>
      <c r="L108" s="22">
        <v>173.1961</v>
      </c>
      <c r="M108" s="78" t="s">
        <v>242</v>
      </c>
      <c r="O108" s="59"/>
      <c r="P108" s="59"/>
      <c r="Q108" s="59"/>
      <c r="R108" s="77"/>
      <c r="S108" s="8"/>
      <c r="T108" s="8"/>
      <c r="U108" s="8"/>
    </row>
    <row r="109" spans="1:21" s="17" customFormat="1" ht="13.5" customHeight="1">
      <c r="A109" s="18" t="s">
        <v>775</v>
      </c>
      <c r="B109" s="19">
        <v>0.47589999999999999</v>
      </c>
      <c r="C109" s="20">
        <v>51096.038500000002</v>
      </c>
      <c r="D109" s="21">
        <v>34389.267399999997</v>
      </c>
      <c r="E109" s="21">
        <v>40547.603600000002</v>
      </c>
      <c r="F109" s="82">
        <v>67206.715400000001</v>
      </c>
      <c r="G109" s="21">
        <v>89865.982900000003</v>
      </c>
      <c r="H109" s="21">
        <v>58563.0795</v>
      </c>
      <c r="I109" s="22">
        <v>20.27</v>
      </c>
      <c r="J109" s="22">
        <v>1.38</v>
      </c>
      <c r="K109" s="22">
        <v>10.23</v>
      </c>
      <c r="L109" s="22">
        <v>173.6704</v>
      </c>
      <c r="M109" s="78" t="s">
        <v>109</v>
      </c>
      <c r="O109" s="59"/>
      <c r="P109" s="59"/>
      <c r="Q109" s="59"/>
      <c r="R109" s="77"/>
      <c r="S109" s="8"/>
      <c r="T109" s="8"/>
      <c r="U109" s="8"/>
    </row>
    <row r="110" spans="1:21" s="17" customFormat="1" ht="13.5" customHeight="1">
      <c r="A110" s="18" t="s">
        <v>776</v>
      </c>
      <c r="B110" s="19">
        <v>0.9516</v>
      </c>
      <c r="C110" s="20">
        <v>59239.678399999997</v>
      </c>
      <c r="D110" s="21">
        <v>39820.612200000003</v>
      </c>
      <c r="E110" s="21">
        <v>48074.123299999999</v>
      </c>
      <c r="F110" s="82">
        <v>68751.717099999994</v>
      </c>
      <c r="G110" s="21">
        <v>85503.171799999996</v>
      </c>
      <c r="H110" s="21">
        <v>62310.833299999998</v>
      </c>
      <c r="I110" s="22">
        <v>11.37</v>
      </c>
      <c r="J110" s="22">
        <v>3.81</v>
      </c>
      <c r="K110" s="22">
        <v>11.52</v>
      </c>
      <c r="L110" s="22">
        <v>175.04759999999999</v>
      </c>
      <c r="M110" s="78" t="s">
        <v>105</v>
      </c>
      <c r="O110" s="59"/>
      <c r="P110" s="59"/>
      <c r="Q110" s="59"/>
      <c r="R110" s="77"/>
      <c r="S110" s="8"/>
      <c r="T110" s="8"/>
      <c r="U110" s="8"/>
    </row>
    <row r="111" spans="1:21" s="17" customFormat="1" ht="13.5" customHeight="1">
      <c r="A111" s="18" t="s">
        <v>777</v>
      </c>
      <c r="B111" s="19">
        <v>1.5656000000000001</v>
      </c>
      <c r="C111" s="20">
        <v>90777.240900000004</v>
      </c>
      <c r="D111" s="21">
        <v>36471.2595</v>
      </c>
      <c r="E111" s="21">
        <v>49491.622600000002</v>
      </c>
      <c r="F111" s="82">
        <v>137406.46299999999</v>
      </c>
      <c r="G111" s="21">
        <v>169885.83780000001</v>
      </c>
      <c r="H111" s="21">
        <v>100031.7423</v>
      </c>
      <c r="I111" s="22">
        <v>10.039999999999999</v>
      </c>
      <c r="J111" s="22">
        <v>0.41</v>
      </c>
      <c r="K111" s="22">
        <v>10.61</v>
      </c>
      <c r="L111" s="22">
        <v>170.8134</v>
      </c>
      <c r="M111" s="78" t="s">
        <v>149</v>
      </c>
      <c r="O111" s="59"/>
      <c r="P111" s="59"/>
      <c r="Q111" s="59"/>
      <c r="R111" s="77"/>
      <c r="S111" s="8"/>
      <c r="T111" s="8"/>
      <c r="U111" s="8"/>
    </row>
    <row r="112" spans="1:21" s="17" customFormat="1" ht="13.5" customHeight="1">
      <c r="A112" s="12" t="s">
        <v>162</v>
      </c>
      <c r="B112" s="13">
        <v>3.4350000000000001</v>
      </c>
      <c r="C112" s="14">
        <v>51574.812899999997</v>
      </c>
      <c r="D112" s="15">
        <v>29990.146199999999</v>
      </c>
      <c r="E112" s="15">
        <v>41751.603600000002</v>
      </c>
      <c r="F112" s="82">
        <v>58567.507599999997</v>
      </c>
      <c r="G112" s="15">
        <v>66688.002399999998</v>
      </c>
      <c r="H112" s="15">
        <v>51136.2091</v>
      </c>
      <c r="I112" s="16">
        <v>16.89</v>
      </c>
      <c r="J112" s="16">
        <v>1.19</v>
      </c>
      <c r="K112" s="16">
        <v>10.119999999999999</v>
      </c>
      <c r="L112" s="16">
        <v>173.02440000000001</v>
      </c>
      <c r="M112" s="76" t="s">
        <v>109</v>
      </c>
      <c r="O112" s="59"/>
      <c r="P112" s="59"/>
      <c r="Q112" s="59"/>
      <c r="R112" s="77"/>
      <c r="S112" s="8"/>
      <c r="T112" s="8"/>
      <c r="U112" s="8"/>
    </row>
    <row r="113" spans="1:21" s="17" customFormat="1" ht="13.5" customHeight="1">
      <c r="A113" s="18" t="s">
        <v>778</v>
      </c>
      <c r="B113" s="19">
        <v>0.49209999999999998</v>
      </c>
      <c r="C113" s="20">
        <v>50619.442600000002</v>
      </c>
      <c r="D113" s="21">
        <v>29962.5023</v>
      </c>
      <c r="E113" s="21">
        <v>39659.223599999998</v>
      </c>
      <c r="F113" s="82">
        <v>58567.507599999997</v>
      </c>
      <c r="G113" s="21">
        <v>67787.806100000002</v>
      </c>
      <c r="H113" s="21">
        <v>50032.8848</v>
      </c>
      <c r="I113" s="22">
        <v>15.31</v>
      </c>
      <c r="J113" s="22">
        <v>0.33</v>
      </c>
      <c r="K113" s="22">
        <v>10.67</v>
      </c>
      <c r="L113" s="22">
        <v>170.94579999999999</v>
      </c>
      <c r="M113" s="78" t="s">
        <v>105</v>
      </c>
      <c r="O113" s="59"/>
      <c r="P113" s="59"/>
      <c r="Q113" s="59"/>
      <c r="R113" s="77"/>
      <c r="S113" s="8"/>
      <c r="T113" s="8"/>
      <c r="U113" s="8"/>
    </row>
    <row r="114" spans="1:21" s="17" customFormat="1" ht="13.5" customHeight="1">
      <c r="A114" s="18" t="s">
        <v>779</v>
      </c>
      <c r="B114" s="19">
        <v>0.28470000000000001</v>
      </c>
      <c r="C114" s="20">
        <v>51325.321000000004</v>
      </c>
      <c r="D114" s="21">
        <v>29377.370299999999</v>
      </c>
      <c r="E114" s="21">
        <v>37118.467700000001</v>
      </c>
      <c r="F114" s="82">
        <v>59491.7114</v>
      </c>
      <c r="G114" s="21">
        <v>65707.972599999994</v>
      </c>
      <c r="H114" s="21">
        <v>50057.037700000001</v>
      </c>
      <c r="I114" s="22">
        <v>16.079999999999998</v>
      </c>
      <c r="J114" s="22">
        <v>1.57</v>
      </c>
      <c r="K114" s="22">
        <v>10.1</v>
      </c>
      <c r="L114" s="22">
        <v>173.38730000000001</v>
      </c>
      <c r="M114" s="78" t="s">
        <v>105</v>
      </c>
      <c r="O114" s="59"/>
      <c r="P114" s="59"/>
      <c r="Q114" s="59"/>
      <c r="R114" s="77"/>
      <c r="S114" s="8"/>
      <c r="T114" s="8"/>
      <c r="U114" s="8"/>
    </row>
    <row r="115" spans="1:21" s="17" customFormat="1" ht="13.5" customHeight="1">
      <c r="A115" s="18" t="s">
        <v>780</v>
      </c>
      <c r="B115" s="19">
        <v>1.7779</v>
      </c>
      <c r="C115" s="20">
        <v>53687.426599999999</v>
      </c>
      <c r="D115" s="21">
        <v>41219.550600000002</v>
      </c>
      <c r="E115" s="21">
        <v>48093.943700000003</v>
      </c>
      <c r="F115" s="82">
        <v>58346.275699999998</v>
      </c>
      <c r="G115" s="21">
        <v>63917.979500000001</v>
      </c>
      <c r="H115" s="21">
        <v>53383.869700000003</v>
      </c>
      <c r="I115" s="22">
        <v>18.989999999999998</v>
      </c>
      <c r="J115" s="22">
        <v>1.17</v>
      </c>
      <c r="K115" s="22">
        <v>10.18</v>
      </c>
      <c r="L115" s="22">
        <v>173.5198</v>
      </c>
      <c r="M115" s="78" t="s">
        <v>242</v>
      </c>
      <c r="O115" s="59"/>
      <c r="P115" s="59"/>
      <c r="Q115" s="59"/>
      <c r="R115" s="77"/>
      <c r="S115" s="8"/>
      <c r="T115" s="8"/>
      <c r="U115" s="8"/>
    </row>
    <row r="116" spans="1:21" s="17" customFormat="1" ht="13.5" customHeight="1">
      <c r="A116" s="18" t="s">
        <v>781</v>
      </c>
      <c r="B116" s="19">
        <v>0.11070000000000001</v>
      </c>
      <c r="C116" s="20">
        <v>62708.914799999999</v>
      </c>
      <c r="D116" s="21">
        <v>49977.642500000002</v>
      </c>
      <c r="E116" s="21">
        <v>56577.632599999997</v>
      </c>
      <c r="F116" s="82">
        <v>70615.738100000002</v>
      </c>
      <c r="G116" s="21">
        <v>81502.205700000006</v>
      </c>
      <c r="H116" s="21">
        <v>65251.190199999997</v>
      </c>
      <c r="I116" s="22">
        <v>23.18</v>
      </c>
      <c r="J116" s="22">
        <v>0.69</v>
      </c>
      <c r="K116" s="22">
        <v>11.05</v>
      </c>
      <c r="L116" s="22">
        <v>163.63489999999999</v>
      </c>
      <c r="M116" s="78" t="s">
        <v>109</v>
      </c>
      <c r="O116" s="59"/>
      <c r="P116" s="59"/>
      <c r="Q116" s="59"/>
      <c r="R116" s="77"/>
      <c r="S116" s="8"/>
      <c r="T116" s="8"/>
      <c r="U116" s="8"/>
    </row>
    <row r="117" spans="1:21" s="17" customFormat="1" ht="13.5" customHeight="1">
      <c r="A117" s="12" t="s">
        <v>163</v>
      </c>
      <c r="B117" s="13">
        <v>18.340900000000001</v>
      </c>
      <c r="C117" s="14">
        <v>56515.928699999997</v>
      </c>
      <c r="D117" s="15">
        <v>39788.604700000004</v>
      </c>
      <c r="E117" s="15">
        <v>46859.110200000003</v>
      </c>
      <c r="F117" s="82">
        <v>73648.553199999995</v>
      </c>
      <c r="G117" s="15">
        <v>100083.84209999999</v>
      </c>
      <c r="H117" s="15">
        <v>65134.008000000002</v>
      </c>
      <c r="I117" s="16">
        <v>14.02</v>
      </c>
      <c r="J117" s="16">
        <v>1.35</v>
      </c>
      <c r="K117" s="16">
        <v>12.24</v>
      </c>
      <c r="L117" s="16">
        <v>169.12049999999999</v>
      </c>
      <c r="M117" s="76" t="s">
        <v>109</v>
      </c>
      <c r="O117" s="59"/>
      <c r="P117" s="59"/>
      <c r="Q117" s="59"/>
      <c r="R117" s="77"/>
      <c r="S117" s="8"/>
      <c r="T117" s="8"/>
      <c r="U117" s="8"/>
    </row>
    <row r="118" spans="1:21" s="17" customFormat="1" ht="13.5" customHeight="1">
      <c r="A118" s="18" t="s">
        <v>782</v>
      </c>
      <c r="B118" s="19">
        <v>2.4979</v>
      </c>
      <c r="C118" s="20">
        <v>68710.289199999999</v>
      </c>
      <c r="D118" s="21">
        <v>42628.599199999997</v>
      </c>
      <c r="E118" s="21">
        <v>53315.720099999999</v>
      </c>
      <c r="F118" s="82">
        <v>89394.392999999996</v>
      </c>
      <c r="G118" s="21">
        <v>112977.11139999999</v>
      </c>
      <c r="H118" s="21">
        <v>75917.859400000001</v>
      </c>
      <c r="I118" s="22">
        <v>12.5</v>
      </c>
      <c r="J118" s="22">
        <v>0.66</v>
      </c>
      <c r="K118" s="22">
        <v>11.14</v>
      </c>
      <c r="L118" s="22">
        <v>169.34979999999999</v>
      </c>
      <c r="M118" s="78" t="s">
        <v>109</v>
      </c>
      <c r="O118" s="59"/>
      <c r="P118" s="59"/>
      <c r="Q118" s="59"/>
      <c r="R118" s="77"/>
      <c r="S118" s="8"/>
      <c r="T118" s="8"/>
      <c r="U118" s="8"/>
    </row>
    <row r="119" spans="1:21" s="17" customFormat="1" ht="13.5" customHeight="1">
      <c r="A119" s="18" t="s">
        <v>164</v>
      </c>
      <c r="B119" s="19">
        <v>3.5571999999999999</v>
      </c>
      <c r="C119" s="20">
        <v>65758.617400000003</v>
      </c>
      <c r="D119" s="21">
        <v>39131.236400000002</v>
      </c>
      <c r="E119" s="21">
        <v>51364.966699999997</v>
      </c>
      <c r="F119" s="82">
        <v>89199.948099999994</v>
      </c>
      <c r="G119" s="21">
        <v>114917.3371</v>
      </c>
      <c r="H119" s="21">
        <v>74743.794800000003</v>
      </c>
      <c r="I119" s="22">
        <v>12.5</v>
      </c>
      <c r="J119" s="22">
        <v>0.55000000000000004</v>
      </c>
      <c r="K119" s="22">
        <v>10.93</v>
      </c>
      <c r="L119" s="22">
        <v>169.4451</v>
      </c>
      <c r="M119" s="78" t="s">
        <v>109</v>
      </c>
      <c r="O119" s="59"/>
      <c r="P119" s="59"/>
      <c r="Q119" s="59"/>
      <c r="R119" s="77"/>
      <c r="S119" s="8"/>
      <c r="T119" s="8"/>
      <c r="U119" s="8"/>
    </row>
    <row r="120" spans="1:21" s="17" customFormat="1" ht="13.5" customHeight="1">
      <c r="A120" s="18" t="s">
        <v>165</v>
      </c>
      <c r="B120" s="19">
        <v>5.5918999999999999</v>
      </c>
      <c r="C120" s="20">
        <v>55069.422299999998</v>
      </c>
      <c r="D120" s="21">
        <v>35881.883600000001</v>
      </c>
      <c r="E120" s="21">
        <v>44172.089899999999</v>
      </c>
      <c r="F120" s="82">
        <v>69307.187699999995</v>
      </c>
      <c r="G120" s="21">
        <v>91649.263000000006</v>
      </c>
      <c r="H120" s="21">
        <v>61572.012000000002</v>
      </c>
      <c r="I120" s="22">
        <v>13.83</v>
      </c>
      <c r="J120" s="22">
        <v>1.68</v>
      </c>
      <c r="K120" s="22">
        <v>10.91</v>
      </c>
      <c r="L120" s="22">
        <v>171.4665</v>
      </c>
      <c r="M120" s="78" t="s">
        <v>109</v>
      </c>
      <c r="O120" s="59"/>
      <c r="P120" s="59"/>
      <c r="Q120" s="59"/>
      <c r="R120" s="77"/>
      <c r="S120" s="8"/>
      <c r="T120" s="8"/>
      <c r="U120" s="8"/>
    </row>
    <row r="121" spans="1:21" s="17" customFormat="1" ht="13.5" customHeight="1">
      <c r="A121" s="18" t="s">
        <v>166</v>
      </c>
      <c r="B121" s="19">
        <v>5.5865999999999998</v>
      </c>
      <c r="C121" s="20">
        <v>50970.545599999998</v>
      </c>
      <c r="D121" s="21">
        <v>41637.508900000001</v>
      </c>
      <c r="E121" s="21">
        <v>45659.688499999997</v>
      </c>
      <c r="F121" s="82">
        <v>58537.509700000002</v>
      </c>
      <c r="G121" s="21">
        <v>70096.336800000005</v>
      </c>
      <c r="H121" s="21">
        <v>54739.780299999999</v>
      </c>
      <c r="I121" s="22">
        <v>16.14</v>
      </c>
      <c r="J121" s="22">
        <v>2.1800000000000002</v>
      </c>
      <c r="K121" s="22">
        <v>15.94</v>
      </c>
      <c r="L121" s="22">
        <v>166.1987</v>
      </c>
      <c r="M121" s="78" t="s">
        <v>109</v>
      </c>
      <c r="O121" s="59"/>
      <c r="P121" s="59"/>
      <c r="Q121" s="59"/>
      <c r="R121" s="77"/>
      <c r="S121" s="8"/>
      <c r="T121" s="8"/>
      <c r="U121" s="8"/>
    </row>
    <row r="122" spans="1:21" s="17" customFormat="1" ht="13.5" customHeight="1">
      <c r="A122" s="18" t="s">
        <v>783</v>
      </c>
      <c r="B122" s="19">
        <v>0.4027</v>
      </c>
      <c r="C122" s="20">
        <v>75171.721699999995</v>
      </c>
      <c r="D122" s="21">
        <v>48592.832600000002</v>
      </c>
      <c r="E122" s="21">
        <v>58429.837299999999</v>
      </c>
      <c r="F122" s="82">
        <v>99726.289199999999</v>
      </c>
      <c r="G122" s="21">
        <v>132477.4326</v>
      </c>
      <c r="H122" s="21">
        <v>87548.2022</v>
      </c>
      <c r="I122" s="22">
        <v>18.02</v>
      </c>
      <c r="J122" s="22">
        <v>0.77</v>
      </c>
      <c r="K122" s="22">
        <v>10.92</v>
      </c>
      <c r="L122" s="22">
        <v>170.89699999999999</v>
      </c>
      <c r="M122" s="78" t="s">
        <v>105</v>
      </c>
      <c r="O122" s="59"/>
      <c r="P122" s="59"/>
      <c r="Q122" s="59"/>
      <c r="R122" s="77"/>
      <c r="S122" s="8"/>
      <c r="T122" s="8"/>
      <c r="U122" s="8"/>
    </row>
    <row r="123" spans="1:21" s="17" customFormat="1" ht="13.5" customHeight="1">
      <c r="A123" s="12" t="s">
        <v>167</v>
      </c>
      <c r="B123" s="13">
        <v>12.833500000000001</v>
      </c>
      <c r="C123" s="14">
        <v>59299.044099999999</v>
      </c>
      <c r="D123" s="15">
        <v>37359.260399999999</v>
      </c>
      <c r="E123" s="15">
        <v>46404.0455</v>
      </c>
      <c r="F123" s="82">
        <v>78742.884900000005</v>
      </c>
      <c r="G123" s="15">
        <v>99166.631399999998</v>
      </c>
      <c r="H123" s="15">
        <v>65754.830900000001</v>
      </c>
      <c r="I123" s="16">
        <v>19.8</v>
      </c>
      <c r="J123" s="16">
        <v>0.93</v>
      </c>
      <c r="K123" s="16">
        <v>10.27</v>
      </c>
      <c r="L123" s="16">
        <v>172.70480000000001</v>
      </c>
      <c r="M123" s="76" t="s">
        <v>109</v>
      </c>
      <c r="O123" s="59"/>
      <c r="P123" s="59"/>
      <c r="Q123" s="59"/>
      <c r="R123" s="77"/>
      <c r="S123" s="8"/>
      <c r="T123" s="8"/>
      <c r="U123" s="8"/>
    </row>
    <row r="124" spans="1:21" s="17" customFormat="1" ht="13.5" customHeight="1">
      <c r="A124" s="18" t="s">
        <v>784</v>
      </c>
      <c r="B124" s="19">
        <v>0.12939999999999999</v>
      </c>
      <c r="C124" s="20">
        <v>54949.666100000002</v>
      </c>
      <c r="D124" s="21">
        <v>33944.382599999997</v>
      </c>
      <c r="E124" s="21">
        <v>40601.580900000001</v>
      </c>
      <c r="F124" s="82">
        <v>67047.980200000005</v>
      </c>
      <c r="G124" s="21">
        <v>86132.244200000001</v>
      </c>
      <c r="H124" s="21">
        <v>57902.661599999999</v>
      </c>
      <c r="I124" s="22">
        <v>16.91</v>
      </c>
      <c r="J124" s="22">
        <v>1.81</v>
      </c>
      <c r="K124" s="22">
        <v>10.199999999999999</v>
      </c>
      <c r="L124" s="22">
        <v>173.31209999999999</v>
      </c>
      <c r="M124" s="78" t="s">
        <v>242</v>
      </c>
      <c r="O124" s="59"/>
      <c r="P124" s="59"/>
      <c r="Q124" s="59"/>
      <c r="R124" s="77"/>
      <c r="S124" s="8"/>
      <c r="T124" s="8"/>
      <c r="U124" s="8"/>
    </row>
    <row r="125" spans="1:21" s="17" customFormat="1" ht="13.5" customHeight="1">
      <c r="A125" s="18" t="s">
        <v>785</v>
      </c>
      <c r="B125" s="19">
        <v>2.8235000000000001</v>
      </c>
      <c r="C125" s="20">
        <v>48131.715600000003</v>
      </c>
      <c r="D125" s="21">
        <v>34826.123800000001</v>
      </c>
      <c r="E125" s="21">
        <v>42043.049599999998</v>
      </c>
      <c r="F125" s="82">
        <v>74463.273400000005</v>
      </c>
      <c r="G125" s="21">
        <v>110948.0831</v>
      </c>
      <c r="H125" s="21">
        <v>60780.770600000003</v>
      </c>
      <c r="I125" s="22">
        <v>17.39</v>
      </c>
      <c r="J125" s="22">
        <v>0.43</v>
      </c>
      <c r="K125" s="22">
        <v>9.3000000000000007</v>
      </c>
      <c r="L125" s="22">
        <v>172.67619999999999</v>
      </c>
      <c r="M125" s="78" t="s">
        <v>105</v>
      </c>
      <c r="O125" s="59"/>
      <c r="P125" s="59"/>
      <c r="Q125" s="59"/>
      <c r="R125" s="77"/>
      <c r="S125" s="8"/>
      <c r="T125" s="8"/>
      <c r="U125" s="8"/>
    </row>
    <row r="126" spans="1:21" s="17" customFormat="1" ht="13.5" customHeight="1">
      <c r="A126" s="18" t="s">
        <v>786</v>
      </c>
      <c r="B126" s="19">
        <v>1.7645</v>
      </c>
      <c r="C126" s="20">
        <v>66100.524000000005</v>
      </c>
      <c r="D126" s="21">
        <v>47086.848100000003</v>
      </c>
      <c r="E126" s="21">
        <v>54439.061099999999</v>
      </c>
      <c r="F126" s="82">
        <v>86255.057000000001</v>
      </c>
      <c r="G126" s="21">
        <v>101775.19349999999</v>
      </c>
      <c r="H126" s="21">
        <v>72826.040099999998</v>
      </c>
      <c r="I126" s="22">
        <v>17.98</v>
      </c>
      <c r="J126" s="22">
        <v>0.54</v>
      </c>
      <c r="K126" s="22">
        <v>10.6</v>
      </c>
      <c r="L126" s="22">
        <v>171.45660000000001</v>
      </c>
      <c r="M126" s="78" t="s">
        <v>109</v>
      </c>
      <c r="O126" s="59"/>
      <c r="P126" s="59"/>
      <c r="Q126" s="59"/>
      <c r="R126" s="77"/>
      <c r="S126" s="8"/>
      <c r="T126" s="8"/>
      <c r="U126" s="8"/>
    </row>
    <row r="127" spans="1:21" s="17" customFormat="1" ht="13.5" customHeight="1">
      <c r="A127" s="18" t="s">
        <v>787</v>
      </c>
      <c r="B127" s="19">
        <v>0.4304</v>
      </c>
      <c r="C127" s="20">
        <v>60720.544999999998</v>
      </c>
      <c r="D127" s="21">
        <v>46183.353799999997</v>
      </c>
      <c r="E127" s="21">
        <v>53114.187100000003</v>
      </c>
      <c r="F127" s="82">
        <v>69514.404800000004</v>
      </c>
      <c r="G127" s="21">
        <v>87736.603900000002</v>
      </c>
      <c r="H127" s="21">
        <v>66225.742899999997</v>
      </c>
      <c r="I127" s="22">
        <v>20.420000000000002</v>
      </c>
      <c r="J127" s="22">
        <v>2.02</v>
      </c>
      <c r="K127" s="22">
        <v>13.23</v>
      </c>
      <c r="L127" s="22">
        <v>169.79929999999999</v>
      </c>
      <c r="M127" s="78" t="s">
        <v>109</v>
      </c>
      <c r="O127" s="59"/>
      <c r="P127" s="59"/>
      <c r="Q127" s="59"/>
      <c r="R127" s="77"/>
      <c r="S127" s="8"/>
      <c r="T127" s="8"/>
      <c r="U127" s="8"/>
    </row>
    <row r="128" spans="1:21" s="17" customFormat="1" ht="13.5" customHeight="1">
      <c r="A128" s="18" t="s">
        <v>788</v>
      </c>
      <c r="B128" s="19">
        <v>2.3881999999999999</v>
      </c>
      <c r="C128" s="20">
        <v>68372.373800000001</v>
      </c>
      <c r="D128" s="21">
        <v>45167.182099999998</v>
      </c>
      <c r="E128" s="21">
        <v>55026.025699999998</v>
      </c>
      <c r="F128" s="82">
        <v>81264.738100000002</v>
      </c>
      <c r="G128" s="21">
        <v>94465.639899999995</v>
      </c>
      <c r="H128" s="21">
        <v>70054.875499999995</v>
      </c>
      <c r="I128" s="22">
        <v>21.25</v>
      </c>
      <c r="J128" s="22">
        <v>1.26</v>
      </c>
      <c r="K128" s="22">
        <v>10.66</v>
      </c>
      <c r="L128" s="22">
        <v>173.7013</v>
      </c>
      <c r="M128" s="78" t="s">
        <v>109</v>
      </c>
      <c r="O128" s="59"/>
      <c r="P128" s="59"/>
      <c r="Q128" s="59"/>
      <c r="R128" s="77"/>
      <c r="S128" s="8"/>
      <c r="T128" s="8"/>
      <c r="U128" s="8"/>
    </row>
    <row r="129" spans="1:21" s="17" customFormat="1" ht="13.5" customHeight="1">
      <c r="A129" s="18" t="s">
        <v>789</v>
      </c>
      <c r="B129" s="19">
        <v>1.7451000000000001</v>
      </c>
      <c r="C129" s="20">
        <v>64050.283000000003</v>
      </c>
      <c r="D129" s="21">
        <v>40296.249600000003</v>
      </c>
      <c r="E129" s="21">
        <v>50918.306600000004</v>
      </c>
      <c r="F129" s="82">
        <v>80364.742100000003</v>
      </c>
      <c r="G129" s="21">
        <v>98053.328999999998</v>
      </c>
      <c r="H129" s="21">
        <v>67368.682799999995</v>
      </c>
      <c r="I129" s="22">
        <v>18.260000000000002</v>
      </c>
      <c r="J129" s="22">
        <v>2.63</v>
      </c>
      <c r="K129" s="22">
        <v>11.68</v>
      </c>
      <c r="L129" s="22">
        <v>174.089</v>
      </c>
      <c r="M129" s="78" t="s">
        <v>109</v>
      </c>
      <c r="O129" s="59"/>
      <c r="P129" s="59"/>
      <c r="Q129" s="59"/>
      <c r="R129" s="77"/>
      <c r="S129" s="8"/>
      <c r="T129" s="8"/>
      <c r="U129" s="8"/>
    </row>
    <row r="130" spans="1:21" s="17" customFormat="1" ht="13.5" customHeight="1">
      <c r="A130" s="18" t="s">
        <v>790</v>
      </c>
      <c r="B130" s="19">
        <v>0.23760000000000001</v>
      </c>
      <c r="C130" s="20">
        <v>52642.563499999997</v>
      </c>
      <c r="D130" s="21">
        <v>43539.446300000003</v>
      </c>
      <c r="E130" s="21">
        <v>48850.307099999998</v>
      </c>
      <c r="F130" s="82">
        <v>67925.907600000006</v>
      </c>
      <c r="G130" s="21">
        <v>95891.854500000001</v>
      </c>
      <c r="H130" s="21">
        <v>61802.363799999999</v>
      </c>
      <c r="I130" s="22">
        <v>15.23</v>
      </c>
      <c r="J130" s="22">
        <v>0.51</v>
      </c>
      <c r="K130" s="22">
        <v>10.119999999999999</v>
      </c>
      <c r="L130" s="22">
        <v>172.58779999999999</v>
      </c>
      <c r="M130" s="78" t="s">
        <v>105</v>
      </c>
      <c r="O130" s="59"/>
      <c r="P130" s="59"/>
      <c r="Q130" s="59"/>
      <c r="R130" s="77"/>
      <c r="S130" s="8"/>
      <c r="T130" s="8"/>
      <c r="U130" s="8"/>
    </row>
    <row r="131" spans="1:21" s="17" customFormat="1" ht="13.5" customHeight="1">
      <c r="A131" s="12" t="s">
        <v>168</v>
      </c>
      <c r="B131" s="13">
        <v>0.63859999999999995</v>
      </c>
      <c r="C131" s="14">
        <v>58932.035000000003</v>
      </c>
      <c r="D131" s="15">
        <v>36598.186500000003</v>
      </c>
      <c r="E131" s="15">
        <v>46155.882700000002</v>
      </c>
      <c r="F131" s="82">
        <v>68877.801200000002</v>
      </c>
      <c r="G131" s="15">
        <v>82783.086299999995</v>
      </c>
      <c r="H131" s="15">
        <v>59980.935299999997</v>
      </c>
      <c r="I131" s="16">
        <v>16.91</v>
      </c>
      <c r="J131" s="16">
        <v>0.51</v>
      </c>
      <c r="K131" s="16">
        <v>10.24</v>
      </c>
      <c r="L131" s="16">
        <v>168.8972</v>
      </c>
      <c r="M131" s="76" t="s">
        <v>109</v>
      </c>
      <c r="O131" s="59"/>
      <c r="P131" s="59"/>
      <c r="Q131" s="59"/>
      <c r="R131" s="77"/>
      <c r="S131" s="8"/>
      <c r="T131" s="8"/>
      <c r="U131" s="8"/>
    </row>
    <row r="132" spans="1:21" s="17" customFormat="1" ht="13.5" customHeight="1">
      <c r="A132" s="12" t="s">
        <v>169</v>
      </c>
      <c r="B132" s="13">
        <v>19.458500000000001</v>
      </c>
      <c r="C132" s="14">
        <v>67098.587400000004</v>
      </c>
      <c r="D132" s="15">
        <v>44459.453500000003</v>
      </c>
      <c r="E132" s="15">
        <v>52577.997300000003</v>
      </c>
      <c r="F132" s="82">
        <v>83968.153699999995</v>
      </c>
      <c r="G132" s="15">
        <v>97363.767999999996</v>
      </c>
      <c r="H132" s="15">
        <v>70805.910799999998</v>
      </c>
      <c r="I132" s="16">
        <v>14.1</v>
      </c>
      <c r="J132" s="16">
        <v>1.26</v>
      </c>
      <c r="K132" s="16">
        <v>11.15</v>
      </c>
      <c r="L132" s="16">
        <v>169.54589999999999</v>
      </c>
      <c r="M132" s="76" t="s">
        <v>109</v>
      </c>
      <c r="O132" s="59"/>
      <c r="P132" s="59"/>
      <c r="Q132" s="59"/>
      <c r="R132" s="77"/>
      <c r="S132" s="79"/>
      <c r="T132" s="79"/>
      <c r="U132" s="79"/>
    </row>
    <row r="133" spans="1:21" s="17" customFormat="1" ht="13.5" customHeight="1">
      <c r="A133" s="18" t="s">
        <v>791</v>
      </c>
      <c r="B133" s="19">
        <v>1.9643999999999999</v>
      </c>
      <c r="C133" s="20">
        <v>67315.525399999999</v>
      </c>
      <c r="D133" s="21">
        <v>46898.726900000001</v>
      </c>
      <c r="E133" s="21">
        <v>53296.118399999999</v>
      </c>
      <c r="F133" s="82">
        <v>84612.342399999994</v>
      </c>
      <c r="G133" s="21">
        <v>104974.4022</v>
      </c>
      <c r="H133" s="21">
        <v>72935.601599999995</v>
      </c>
      <c r="I133" s="22">
        <v>9.15</v>
      </c>
      <c r="J133" s="22">
        <v>0.48</v>
      </c>
      <c r="K133" s="22">
        <v>11.33</v>
      </c>
      <c r="L133" s="22">
        <v>170.5231</v>
      </c>
      <c r="M133" s="78" t="s">
        <v>109</v>
      </c>
      <c r="O133" s="59"/>
      <c r="P133" s="59"/>
      <c r="Q133" s="59"/>
      <c r="R133" s="77"/>
      <c r="S133" s="8"/>
      <c r="T133" s="8"/>
      <c r="U133" s="8"/>
    </row>
    <row r="134" spans="1:21" s="17" customFormat="1" ht="13.5" customHeight="1">
      <c r="A134" s="18" t="s">
        <v>170</v>
      </c>
      <c r="B134" s="19">
        <v>8.8826000000000001</v>
      </c>
      <c r="C134" s="20">
        <v>62016.497199999998</v>
      </c>
      <c r="D134" s="21">
        <v>42007.448700000001</v>
      </c>
      <c r="E134" s="21">
        <v>50026.2281</v>
      </c>
      <c r="F134" s="82">
        <v>76989.696500000005</v>
      </c>
      <c r="G134" s="21">
        <v>89584.626900000003</v>
      </c>
      <c r="H134" s="21">
        <v>65190.566099999996</v>
      </c>
      <c r="I134" s="22">
        <v>14.35</v>
      </c>
      <c r="J134" s="22">
        <v>1.1599999999999999</v>
      </c>
      <c r="K134" s="22">
        <v>11.16</v>
      </c>
      <c r="L134" s="22">
        <v>169.94470000000001</v>
      </c>
      <c r="M134" s="78" t="s">
        <v>109</v>
      </c>
      <c r="O134" s="59"/>
      <c r="P134" s="59"/>
      <c r="Q134" s="59"/>
      <c r="R134" s="77"/>
      <c r="S134" s="8"/>
      <c r="T134" s="8"/>
      <c r="U134" s="8"/>
    </row>
    <row r="135" spans="1:21" s="17" customFormat="1" ht="13.5" customHeight="1">
      <c r="A135" s="18" t="s">
        <v>792</v>
      </c>
      <c r="B135" s="19">
        <v>2.1566999999999998</v>
      </c>
      <c r="C135" s="20">
        <v>63837.7552</v>
      </c>
      <c r="D135" s="21">
        <v>45038.244899999998</v>
      </c>
      <c r="E135" s="21">
        <v>53125.955099999999</v>
      </c>
      <c r="F135" s="82">
        <v>80097.6057</v>
      </c>
      <c r="G135" s="21">
        <v>97850.318599999999</v>
      </c>
      <c r="H135" s="21">
        <v>69235.122600000002</v>
      </c>
      <c r="I135" s="22">
        <v>14.48</v>
      </c>
      <c r="J135" s="22">
        <v>1.3</v>
      </c>
      <c r="K135" s="22">
        <v>11.33</v>
      </c>
      <c r="L135" s="22">
        <v>169.91489999999999</v>
      </c>
      <c r="M135" s="78" t="s">
        <v>109</v>
      </c>
      <c r="O135" s="59"/>
      <c r="P135" s="59"/>
      <c r="Q135" s="59"/>
      <c r="R135" s="77"/>
      <c r="S135" s="8"/>
      <c r="T135" s="8"/>
      <c r="U135" s="8"/>
    </row>
    <row r="136" spans="1:21" s="17" customFormat="1" ht="13.5" customHeight="1">
      <c r="A136" s="18" t="s">
        <v>793</v>
      </c>
      <c r="B136" s="19">
        <v>0.76229999999999998</v>
      </c>
      <c r="C136" s="20">
        <v>71954.266699999993</v>
      </c>
      <c r="D136" s="21">
        <v>44722.035799999998</v>
      </c>
      <c r="E136" s="21">
        <v>53538.573700000001</v>
      </c>
      <c r="F136" s="82">
        <v>85226.537800000006</v>
      </c>
      <c r="G136" s="21">
        <v>108700.93580000001</v>
      </c>
      <c r="H136" s="21">
        <v>75605.420899999997</v>
      </c>
      <c r="I136" s="22">
        <v>14.17</v>
      </c>
      <c r="J136" s="22">
        <v>1.1200000000000001</v>
      </c>
      <c r="K136" s="22">
        <v>9.9</v>
      </c>
      <c r="L136" s="22">
        <v>170.31280000000001</v>
      </c>
      <c r="M136" s="78" t="s">
        <v>105</v>
      </c>
      <c r="O136" s="59"/>
      <c r="P136" s="59"/>
      <c r="Q136" s="59"/>
      <c r="R136" s="77"/>
      <c r="S136" s="8"/>
      <c r="T136" s="8"/>
      <c r="U136" s="8"/>
    </row>
    <row r="137" spans="1:21" s="17" customFormat="1" ht="13.5" customHeight="1">
      <c r="A137" s="18" t="s">
        <v>794</v>
      </c>
      <c r="B137" s="19">
        <v>1.8073999999999999</v>
      </c>
      <c r="C137" s="20">
        <v>63390.378499999999</v>
      </c>
      <c r="D137" s="21">
        <v>43108.779399999999</v>
      </c>
      <c r="E137" s="21">
        <v>50134.5605</v>
      </c>
      <c r="F137" s="82">
        <v>81553.278999999995</v>
      </c>
      <c r="G137" s="21">
        <v>98582.190600000002</v>
      </c>
      <c r="H137" s="21">
        <v>70107.804799999998</v>
      </c>
      <c r="I137" s="22">
        <v>14.92</v>
      </c>
      <c r="J137" s="22">
        <v>0.92</v>
      </c>
      <c r="K137" s="22">
        <v>11.24</v>
      </c>
      <c r="L137" s="22">
        <v>169.65940000000001</v>
      </c>
      <c r="M137" s="78" t="s">
        <v>109</v>
      </c>
      <c r="O137" s="59"/>
      <c r="P137" s="59"/>
      <c r="Q137" s="59"/>
      <c r="R137" s="77"/>
      <c r="S137" s="8"/>
      <c r="T137" s="8"/>
      <c r="U137" s="8"/>
    </row>
    <row r="138" spans="1:21" s="17" customFormat="1" ht="13.5" customHeight="1">
      <c r="A138" s="18" t="s">
        <v>795</v>
      </c>
      <c r="B138" s="19">
        <v>1.9864999999999999</v>
      </c>
      <c r="C138" s="20">
        <v>75979.863200000007</v>
      </c>
      <c r="D138" s="21">
        <v>51866.511100000003</v>
      </c>
      <c r="E138" s="21">
        <v>62638.440999999999</v>
      </c>
      <c r="F138" s="82">
        <v>94022.358600000007</v>
      </c>
      <c r="G138" s="21">
        <v>119094.5848</v>
      </c>
      <c r="H138" s="21">
        <v>81624.727199999994</v>
      </c>
      <c r="I138" s="22">
        <v>14.95</v>
      </c>
      <c r="J138" s="22">
        <v>2.41</v>
      </c>
      <c r="K138" s="22">
        <v>11.19</v>
      </c>
      <c r="L138" s="22">
        <v>173.17080000000001</v>
      </c>
      <c r="M138" s="78" t="s">
        <v>109</v>
      </c>
      <c r="O138" s="59"/>
      <c r="P138" s="59"/>
      <c r="Q138" s="59"/>
      <c r="R138" s="77"/>
      <c r="S138" s="8"/>
      <c r="T138" s="8"/>
      <c r="U138" s="8"/>
    </row>
    <row r="139" spans="1:21" s="17" customFormat="1" ht="13.5" customHeight="1">
      <c r="A139" s="18" t="s">
        <v>796</v>
      </c>
      <c r="B139" s="19">
        <v>1.8452</v>
      </c>
      <c r="C139" s="20">
        <v>85110.815700000006</v>
      </c>
      <c r="D139" s="21">
        <v>62464.256300000001</v>
      </c>
      <c r="E139" s="21">
        <v>81480.845100000006</v>
      </c>
      <c r="F139" s="82">
        <v>88559.289799999999</v>
      </c>
      <c r="G139" s="21">
        <v>97823.627200000003</v>
      </c>
      <c r="H139" s="21">
        <v>84797.656300000002</v>
      </c>
      <c r="I139" s="22">
        <v>15.64</v>
      </c>
      <c r="J139" s="22">
        <v>1.46</v>
      </c>
      <c r="K139" s="22">
        <v>11.18</v>
      </c>
      <c r="L139" s="22">
        <v>161.62540000000001</v>
      </c>
      <c r="M139" s="78" t="s">
        <v>109</v>
      </c>
      <c r="O139" s="59"/>
      <c r="P139" s="59"/>
      <c r="Q139" s="59"/>
      <c r="R139" s="77"/>
      <c r="S139" s="8"/>
      <c r="T139" s="8"/>
      <c r="U139" s="8"/>
    </row>
    <row r="140" spans="1:21" s="17" customFormat="1" ht="13.5" customHeight="1">
      <c r="A140" s="12" t="s">
        <v>171</v>
      </c>
      <c r="B140" s="13">
        <v>5.7115999999999998</v>
      </c>
      <c r="C140" s="14">
        <v>71179.107399999994</v>
      </c>
      <c r="D140" s="15">
        <v>43440.598400000003</v>
      </c>
      <c r="E140" s="15">
        <v>52352.200799999999</v>
      </c>
      <c r="F140" s="82">
        <v>84793.718399999998</v>
      </c>
      <c r="G140" s="15">
        <v>99432.798899999994</v>
      </c>
      <c r="H140" s="15">
        <v>71551.338199999998</v>
      </c>
      <c r="I140" s="16">
        <v>13.44</v>
      </c>
      <c r="J140" s="16">
        <v>1.29</v>
      </c>
      <c r="K140" s="16">
        <v>10.89</v>
      </c>
      <c r="L140" s="16">
        <v>168.72460000000001</v>
      </c>
      <c r="M140" s="76" t="s">
        <v>109</v>
      </c>
      <c r="O140" s="59"/>
      <c r="P140" s="59"/>
      <c r="Q140" s="59"/>
      <c r="R140" s="77"/>
      <c r="S140" s="8"/>
      <c r="T140" s="8"/>
      <c r="U140" s="8"/>
    </row>
    <row r="141" spans="1:21" s="17" customFormat="1" ht="13.5" customHeight="1">
      <c r="A141" s="18" t="s">
        <v>797</v>
      </c>
      <c r="B141" s="19">
        <v>1.8891</v>
      </c>
      <c r="C141" s="20">
        <v>77835.946599999996</v>
      </c>
      <c r="D141" s="21">
        <v>44595.943099999997</v>
      </c>
      <c r="E141" s="21">
        <v>55416.357499999998</v>
      </c>
      <c r="F141" s="82">
        <v>85445.738599999997</v>
      </c>
      <c r="G141" s="21">
        <v>96650.350200000001</v>
      </c>
      <c r="H141" s="21">
        <v>73941.089399999997</v>
      </c>
      <c r="I141" s="22">
        <v>14.16</v>
      </c>
      <c r="J141" s="22">
        <v>1.26</v>
      </c>
      <c r="K141" s="22">
        <v>10.65</v>
      </c>
      <c r="L141" s="22">
        <v>164.8313</v>
      </c>
      <c r="M141" s="78" t="s">
        <v>109</v>
      </c>
      <c r="O141" s="59"/>
      <c r="P141" s="59"/>
      <c r="Q141" s="59"/>
      <c r="R141" s="77"/>
      <c r="S141" s="8"/>
      <c r="T141" s="8"/>
      <c r="U141" s="8"/>
    </row>
    <row r="142" spans="1:21" s="17" customFormat="1" ht="13.5" customHeight="1">
      <c r="A142" s="18" t="s">
        <v>798</v>
      </c>
      <c r="B142" s="19">
        <v>1.4356</v>
      </c>
      <c r="C142" s="20">
        <v>68537.866899999994</v>
      </c>
      <c r="D142" s="21">
        <v>44188.693700000003</v>
      </c>
      <c r="E142" s="21">
        <v>55108.782399999996</v>
      </c>
      <c r="F142" s="82">
        <v>84046.026800000007</v>
      </c>
      <c r="G142" s="21">
        <v>101036.40609999999</v>
      </c>
      <c r="H142" s="21">
        <v>71444.274000000005</v>
      </c>
      <c r="I142" s="22">
        <v>12.51</v>
      </c>
      <c r="J142" s="22">
        <v>1.1599999999999999</v>
      </c>
      <c r="K142" s="22">
        <v>10.78</v>
      </c>
      <c r="L142" s="22">
        <v>170.66380000000001</v>
      </c>
      <c r="M142" s="78" t="s">
        <v>109</v>
      </c>
      <c r="O142" s="59"/>
      <c r="P142" s="59"/>
      <c r="Q142" s="59"/>
      <c r="R142" s="77"/>
      <c r="S142" s="8"/>
      <c r="T142" s="8"/>
      <c r="U142" s="8"/>
    </row>
    <row r="143" spans="1:21" s="17" customFormat="1" ht="13.5" customHeight="1">
      <c r="A143" s="18" t="s">
        <v>799</v>
      </c>
      <c r="B143" s="19">
        <v>0.18759999999999999</v>
      </c>
      <c r="C143" s="20">
        <v>74087.288</v>
      </c>
      <c r="D143" s="21">
        <v>46447.240599999997</v>
      </c>
      <c r="E143" s="21">
        <v>58797.053200000002</v>
      </c>
      <c r="F143" s="82">
        <v>87788.505000000005</v>
      </c>
      <c r="G143" s="21">
        <v>109135.0665</v>
      </c>
      <c r="H143" s="21">
        <v>75935.265299999999</v>
      </c>
      <c r="I143" s="22">
        <v>13.98</v>
      </c>
      <c r="J143" s="22">
        <v>0.4</v>
      </c>
      <c r="K143" s="22">
        <v>10.199999999999999</v>
      </c>
      <c r="L143" s="22">
        <v>168.5438</v>
      </c>
      <c r="M143" s="78" t="s">
        <v>109</v>
      </c>
      <c r="O143" s="59"/>
      <c r="P143" s="59"/>
      <c r="Q143" s="59"/>
      <c r="R143" s="77"/>
      <c r="S143" s="8"/>
      <c r="T143" s="8"/>
      <c r="U143" s="8"/>
    </row>
    <row r="144" spans="1:21" s="17" customFormat="1" ht="13.5" customHeight="1">
      <c r="A144" s="18" t="s">
        <v>800</v>
      </c>
      <c r="B144" s="19">
        <v>1.4360999999999999</v>
      </c>
      <c r="C144" s="20">
        <v>61336.566500000001</v>
      </c>
      <c r="D144" s="21">
        <v>38750.3966</v>
      </c>
      <c r="E144" s="21">
        <v>47375.048999999999</v>
      </c>
      <c r="F144" s="82">
        <v>80123.183300000004</v>
      </c>
      <c r="G144" s="21">
        <v>97535.358600000007</v>
      </c>
      <c r="H144" s="21">
        <v>66084.3989</v>
      </c>
      <c r="I144" s="22">
        <v>12.87</v>
      </c>
      <c r="J144" s="22">
        <v>1.32</v>
      </c>
      <c r="K144" s="22">
        <v>11.01</v>
      </c>
      <c r="L144" s="22">
        <v>170.126</v>
      </c>
      <c r="M144" s="78" t="s">
        <v>109</v>
      </c>
      <c r="O144" s="59"/>
      <c r="P144" s="59"/>
      <c r="Q144" s="59"/>
      <c r="R144" s="77"/>
      <c r="S144" s="8"/>
      <c r="T144" s="8"/>
      <c r="U144" s="8"/>
    </row>
    <row r="145" spans="1:21" s="17" customFormat="1" ht="13.5" customHeight="1">
      <c r="A145" s="12" t="s">
        <v>172</v>
      </c>
      <c r="B145" s="13">
        <v>0.4748</v>
      </c>
      <c r="C145" s="14">
        <v>57063.692300000002</v>
      </c>
      <c r="D145" s="15">
        <v>42396.746400000004</v>
      </c>
      <c r="E145" s="15">
        <v>49611.368199999997</v>
      </c>
      <c r="F145" s="82">
        <v>68577.774600000004</v>
      </c>
      <c r="G145" s="15">
        <v>88159.296300000002</v>
      </c>
      <c r="H145" s="15">
        <v>62399.989600000001</v>
      </c>
      <c r="I145" s="16">
        <v>19.75</v>
      </c>
      <c r="J145" s="16">
        <v>2.67</v>
      </c>
      <c r="K145" s="16">
        <v>11.84</v>
      </c>
      <c r="L145" s="16">
        <v>165.02930000000001</v>
      </c>
      <c r="M145" s="76" t="s">
        <v>109</v>
      </c>
      <c r="O145" s="59"/>
      <c r="P145" s="59"/>
      <c r="Q145" s="59"/>
      <c r="R145" s="77"/>
      <c r="S145" s="8"/>
      <c r="T145" s="8"/>
      <c r="U145" s="8"/>
    </row>
    <row r="146" spans="1:21" s="17" customFormat="1" ht="13.5" customHeight="1">
      <c r="A146" s="18" t="s">
        <v>801</v>
      </c>
      <c r="B146" s="19">
        <v>0.22170000000000001</v>
      </c>
      <c r="C146" s="20">
        <v>57681.053699999997</v>
      </c>
      <c r="D146" s="21">
        <v>45231.868000000002</v>
      </c>
      <c r="E146" s="21">
        <v>51041.013299999999</v>
      </c>
      <c r="F146" s="82">
        <v>65802.980800000005</v>
      </c>
      <c r="G146" s="21">
        <v>77365.635599999994</v>
      </c>
      <c r="H146" s="21">
        <v>60988.979700000004</v>
      </c>
      <c r="I146" s="22">
        <v>17.329999999999998</v>
      </c>
      <c r="J146" s="22">
        <v>2.81</v>
      </c>
      <c r="K146" s="22">
        <v>11.41</v>
      </c>
      <c r="L146" s="22">
        <v>165.60570000000001</v>
      </c>
      <c r="M146" s="78" t="s">
        <v>109</v>
      </c>
      <c r="O146" s="59"/>
      <c r="P146" s="59"/>
      <c r="Q146" s="59"/>
      <c r="R146" s="77"/>
      <c r="S146" s="8"/>
      <c r="T146" s="8"/>
      <c r="U146" s="8"/>
    </row>
    <row r="147" spans="1:21" s="17" customFormat="1" ht="13.5" customHeight="1">
      <c r="A147" s="12" t="s">
        <v>173</v>
      </c>
      <c r="B147" s="13">
        <v>6.7225000000000001</v>
      </c>
      <c r="C147" s="14">
        <v>59547.750699999997</v>
      </c>
      <c r="D147" s="15">
        <v>38543.419699999999</v>
      </c>
      <c r="E147" s="15">
        <v>47569.786099999998</v>
      </c>
      <c r="F147" s="82">
        <v>77429.756500000003</v>
      </c>
      <c r="G147" s="15">
        <v>101936.6207</v>
      </c>
      <c r="H147" s="15">
        <v>66621.305600000007</v>
      </c>
      <c r="I147" s="16">
        <v>11.34</v>
      </c>
      <c r="J147" s="16">
        <v>1.39</v>
      </c>
      <c r="K147" s="16">
        <v>11.26</v>
      </c>
      <c r="L147" s="16">
        <v>170.6183</v>
      </c>
      <c r="M147" s="76" t="s">
        <v>109</v>
      </c>
      <c r="O147" s="59"/>
      <c r="P147" s="59"/>
      <c r="Q147" s="59"/>
      <c r="R147" s="77"/>
      <c r="S147" s="8"/>
      <c r="T147" s="8"/>
      <c r="U147" s="8"/>
    </row>
    <row r="148" spans="1:21" s="17" customFormat="1" ht="13.5" customHeight="1">
      <c r="A148" s="18" t="s">
        <v>802</v>
      </c>
      <c r="B148" s="19">
        <v>1.1788000000000001</v>
      </c>
      <c r="C148" s="20">
        <v>71981.4568</v>
      </c>
      <c r="D148" s="21">
        <v>45337.003100000002</v>
      </c>
      <c r="E148" s="21">
        <v>55495.775199999996</v>
      </c>
      <c r="F148" s="82">
        <v>94338.997300000003</v>
      </c>
      <c r="G148" s="21">
        <v>116017.2205</v>
      </c>
      <c r="H148" s="21">
        <v>78824.808399999994</v>
      </c>
      <c r="I148" s="22">
        <v>7.63</v>
      </c>
      <c r="J148" s="22">
        <v>1.42</v>
      </c>
      <c r="K148" s="22">
        <v>12.25</v>
      </c>
      <c r="L148" s="22">
        <v>171.2467</v>
      </c>
      <c r="M148" s="78" t="s">
        <v>109</v>
      </c>
      <c r="O148" s="59"/>
      <c r="P148" s="59"/>
      <c r="Q148" s="59"/>
      <c r="R148" s="77"/>
      <c r="S148" s="8"/>
      <c r="T148" s="8"/>
      <c r="U148" s="8"/>
    </row>
    <row r="149" spans="1:21" s="17" customFormat="1" ht="13.5" customHeight="1">
      <c r="A149" s="18" t="s">
        <v>803</v>
      </c>
      <c r="B149" s="19">
        <v>0.45939999999999998</v>
      </c>
      <c r="C149" s="20">
        <v>55196.647700000001</v>
      </c>
      <c r="D149" s="21">
        <v>42210.502399999998</v>
      </c>
      <c r="E149" s="21">
        <v>50185.748699999996</v>
      </c>
      <c r="F149" s="82">
        <v>66169.854500000001</v>
      </c>
      <c r="G149" s="21">
        <v>83140.647200000007</v>
      </c>
      <c r="H149" s="21">
        <v>60447.003199999999</v>
      </c>
      <c r="I149" s="22">
        <v>14.47</v>
      </c>
      <c r="J149" s="22">
        <v>0.28999999999999998</v>
      </c>
      <c r="K149" s="22">
        <v>10.76</v>
      </c>
      <c r="L149" s="22">
        <v>172.53639999999999</v>
      </c>
      <c r="M149" s="78" t="s">
        <v>109</v>
      </c>
      <c r="O149" s="59"/>
      <c r="P149" s="59"/>
      <c r="Q149" s="59"/>
      <c r="R149" s="77"/>
      <c r="S149" s="8"/>
      <c r="T149" s="8"/>
      <c r="U149" s="8"/>
    </row>
    <row r="150" spans="1:21" s="17" customFormat="1" ht="13.5" customHeight="1">
      <c r="A150" s="18" t="s">
        <v>804</v>
      </c>
      <c r="B150" s="19">
        <v>0.63</v>
      </c>
      <c r="C150" s="20">
        <v>53725.273099999999</v>
      </c>
      <c r="D150" s="21">
        <v>40083.726300000002</v>
      </c>
      <c r="E150" s="21">
        <v>43515.142899999999</v>
      </c>
      <c r="F150" s="82">
        <v>68951.440700000006</v>
      </c>
      <c r="G150" s="21">
        <v>101531.62820000001</v>
      </c>
      <c r="H150" s="21">
        <v>62977.989600000001</v>
      </c>
      <c r="I150" s="22">
        <v>13.69</v>
      </c>
      <c r="J150" s="22">
        <v>2.0699999999999998</v>
      </c>
      <c r="K150" s="22">
        <v>11.67</v>
      </c>
      <c r="L150" s="22">
        <v>169.5196</v>
      </c>
      <c r="M150" s="78" t="s">
        <v>109</v>
      </c>
      <c r="O150" s="59"/>
      <c r="P150" s="59"/>
      <c r="Q150" s="59"/>
      <c r="R150" s="77"/>
      <c r="S150" s="8"/>
      <c r="T150" s="8"/>
      <c r="U150" s="8"/>
    </row>
    <row r="151" spans="1:21" s="17" customFormat="1" ht="13.5" customHeight="1">
      <c r="A151" s="18" t="s">
        <v>805</v>
      </c>
      <c r="B151" s="19">
        <v>0.94</v>
      </c>
      <c r="C151" s="20">
        <v>57061.276100000003</v>
      </c>
      <c r="D151" s="21">
        <v>38214.651700000002</v>
      </c>
      <c r="E151" s="21">
        <v>47562.5985</v>
      </c>
      <c r="F151" s="82">
        <v>76043.460399999996</v>
      </c>
      <c r="G151" s="21">
        <v>98194.146999999997</v>
      </c>
      <c r="H151" s="21">
        <v>64424.527900000001</v>
      </c>
      <c r="I151" s="22">
        <v>11.38</v>
      </c>
      <c r="J151" s="22">
        <v>0.91</v>
      </c>
      <c r="K151" s="22">
        <v>11.48</v>
      </c>
      <c r="L151" s="22">
        <v>169.77770000000001</v>
      </c>
      <c r="M151" s="78" t="s">
        <v>109</v>
      </c>
      <c r="O151" s="59"/>
      <c r="P151" s="59"/>
      <c r="Q151" s="59"/>
      <c r="R151" s="77"/>
      <c r="S151" s="8"/>
      <c r="T151" s="8"/>
      <c r="U151" s="8"/>
    </row>
    <row r="152" spans="1:21" s="17" customFormat="1" ht="13.5" customHeight="1">
      <c r="A152" s="18" t="s">
        <v>806</v>
      </c>
      <c r="B152" s="19">
        <v>0.28660000000000002</v>
      </c>
      <c r="C152" s="20">
        <v>61755.639199999998</v>
      </c>
      <c r="D152" s="21">
        <v>47153.602200000001</v>
      </c>
      <c r="E152" s="21">
        <v>51557.083200000001</v>
      </c>
      <c r="F152" s="82">
        <v>73723.952900000004</v>
      </c>
      <c r="G152" s="21">
        <v>91439.546100000007</v>
      </c>
      <c r="H152" s="21">
        <v>67572.735400000005</v>
      </c>
      <c r="I152" s="22">
        <v>15.12</v>
      </c>
      <c r="J152" s="22">
        <v>3.43</v>
      </c>
      <c r="K152" s="22">
        <v>12.21</v>
      </c>
      <c r="L152" s="22">
        <v>169.14660000000001</v>
      </c>
      <c r="M152" s="78" t="s">
        <v>109</v>
      </c>
      <c r="O152" s="59"/>
      <c r="P152" s="59"/>
      <c r="Q152" s="59"/>
      <c r="R152" s="77"/>
      <c r="S152" s="8"/>
      <c r="T152" s="8"/>
      <c r="U152" s="8"/>
    </row>
    <row r="153" spans="1:21" s="17" customFormat="1" ht="13.5" customHeight="1">
      <c r="A153" s="18" t="s">
        <v>807</v>
      </c>
      <c r="B153" s="19">
        <v>0.72950000000000004</v>
      </c>
      <c r="C153" s="20">
        <v>68416.503200000006</v>
      </c>
      <c r="D153" s="21">
        <v>46646.422100000003</v>
      </c>
      <c r="E153" s="21">
        <v>54314.922200000001</v>
      </c>
      <c r="F153" s="82">
        <v>84411.979699999996</v>
      </c>
      <c r="G153" s="21">
        <v>108645.32670000001</v>
      </c>
      <c r="H153" s="21">
        <v>73594.681800000006</v>
      </c>
      <c r="I153" s="22">
        <v>14.66</v>
      </c>
      <c r="J153" s="22">
        <v>1.1200000000000001</v>
      </c>
      <c r="K153" s="22">
        <v>11.03</v>
      </c>
      <c r="L153" s="22">
        <v>169.2253</v>
      </c>
      <c r="M153" s="78" t="s">
        <v>109</v>
      </c>
      <c r="O153" s="59"/>
      <c r="P153" s="59"/>
      <c r="Q153" s="59"/>
      <c r="R153" s="77"/>
      <c r="S153" s="8"/>
      <c r="T153" s="8"/>
      <c r="U153" s="8"/>
    </row>
    <row r="154" spans="1:21" s="17" customFormat="1" ht="13.5" customHeight="1">
      <c r="A154" s="18" t="s">
        <v>808</v>
      </c>
      <c r="B154" s="19">
        <v>1.3358000000000001</v>
      </c>
      <c r="C154" s="20">
        <v>53386.277999999998</v>
      </c>
      <c r="D154" s="21">
        <v>31025.225399999999</v>
      </c>
      <c r="E154" s="21">
        <v>40837.225599999998</v>
      </c>
      <c r="F154" s="82">
        <v>75478.692200000005</v>
      </c>
      <c r="G154" s="21">
        <v>99832.509600000005</v>
      </c>
      <c r="H154" s="21">
        <v>61546.802300000003</v>
      </c>
      <c r="I154" s="22">
        <v>14</v>
      </c>
      <c r="J154" s="22">
        <v>2.17</v>
      </c>
      <c r="K154" s="22">
        <v>10.69</v>
      </c>
      <c r="L154" s="22">
        <v>169.68010000000001</v>
      </c>
      <c r="M154" s="78" t="s">
        <v>109</v>
      </c>
      <c r="O154" s="59"/>
      <c r="P154" s="59"/>
      <c r="Q154" s="59"/>
      <c r="R154" s="77"/>
      <c r="S154" s="8"/>
      <c r="T154" s="8"/>
      <c r="U154" s="8"/>
    </row>
    <row r="155" spans="1:21" s="17" customFormat="1" ht="13.5" customHeight="1">
      <c r="A155" s="12" t="s">
        <v>174</v>
      </c>
      <c r="B155" s="13">
        <v>7.8723999999999998</v>
      </c>
      <c r="C155" s="14">
        <v>67156.474799999996</v>
      </c>
      <c r="D155" s="15">
        <v>45434.200900000003</v>
      </c>
      <c r="E155" s="15">
        <v>54109.191200000001</v>
      </c>
      <c r="F155" s="82">
        <v>85850.314499999993</v>
      </c>
      <c r="G155" s="15">
        <v>110316.4065</v>
      </c>
      <c r="H155" s="15">
        <v>73705.064299999998</v>
      </c>
      <c r="I155" s="16">
        <v>16.23</v>
      </c>
      <c r="J155" s="16">
        <v>2.54</v>
      </c>
      <c r="K155" s="16">
        <v>10.85</v>
      </c>
      <c r="L155" s="16">
        <v>168.7877</v>
      </c>
      <c r="M155" s="76" t="s">
        <v>109</v>
      </c>
      <c r="O155" s="59"/>
      <c r="P155" s="59"/>
      <c r="Q155" s="59"/>
      <c r="R155" s="77"/>
      <c r="S155" s="8"/>
      <c r="T155" s="8"/>
      <c r="U155" s="8"/>
    </row>
    <row r="156" spans="1:21" s="17" customFormat="1" ht="13.5" customHeight="1">
      <c r="A156" s="18" t="s">
        <v>809</v>
      </c>
      <c r="B156" s="19">
        <v>0.61850000000000005</v>
      </c>
      <c r="C156" s="20">
        <v>70586.323799999998</v>
      </c>
      <c r="D156" s="21">
        <v>51138.858699999997</v>
      </c>
      <c r="E156" s="21">
        <v>56680.111700000001</v>
      </c>
      <c r="F156" s="82">
        <v>85269.278200000001</v>
      </c>
      <c r="G156" s="21">
        <v>103857.35619999999</v>
      </c>
      <c r="H156" s="21">
        <v>74687.089399999997</v>
      </c>
      <c r="I156" s="22">
        <v>16.95</v>
      </c>
      <c r="J156" s="22">
        <v>1.58</v>
      </c>
      <c r="K156" s="22">
        <v>10.48</v>
      </c>
      <c r="L156" s="22">
        <v>169.60730000000001</v>
      </c>
      <c r="M156" s="78" t="s">
        <v>109</v>
      </c>
      <c r="O156" s="59"/>
      <c r="P156" s="59"/>
      <c r="Q156" s="59"/>
      <c r="R156" s="77"/>
      <c r="S156" s="8"/>
      <c r="T156" s="8"/>
      <c r="U156" s="8"/>
    </row>
    <row r="157" spans="1:21" s="17" customFormat="1" ht="13.5" customHeight="1">
      <c r="A157" s="18" t="s">
        <v>175</v>
      </c>
      <c r="B157" s="19">
        <v>3.3704999999999998</v>
      </c>
      <c r="C157" s="20">
        <v>62930.489099999999</v>
      </c>
      <c r="D157" s="21">
        <v>43796.759599999998</v>
      </c>
      <c r="E157" s="21">
        <v>51120.2255</v>
      </c>
      <c r="F157" s="82">
        <v>76929.325400000002</v>
      </c>
      <c r="G157" s="21">
        <v>100297.97779999999</v>
      </c>
      <c r="H157" s="21">
        <v>68259.900500000003</v>
      </c>
      <c r="I157" s="22">
        <v>15.86</v>
      </c>
      <c r="J157" s="22">
        <v>1.19</v>
      </c>
      <c r="K157" s="22">
        <v>10.86</v>
      </c>
      <c r="L157" s="22">
        <v>169.73419999999999</v>
      </c>
      <c r="M157" s="78" t="s">
        <v>109</v>
      </c>
      <c r="O157" s="59"/>
      <c r="P157" s="59"/>
      <c r="Q157" s="59"/>
      <c r="R157" s="77"/>
      <c r="S157" s="8"/>
      <c r="T157" s="8"/>
      <c r="U157" s="8"/>
    </row>
    <row r="158" spans="1:21" s="17" customFormat="1" ht="13.5" customHeight="1">
      <c r="A158" s="18" t="s">
        <v>810</v>
      </c>
      <c r="B158" s="19">
        <v>0.28129999999999999</v>
      </c>
      <c r="C158" s="20">
        <v>65314.8226</v>
      </c>
      <c r="D158" s="21">
        <v>48316.630899999996</v>
      </c>
      <c r="E158" s="21">
        <v>59250.951399999998</v>
      </c>
      <c r="F158" s="82">
        <v>75864.071100000001</v>
      </c>
      <c r="G158" s="21">
        <v>94116.806500000006</v>
      </c>
      <c r="H158" s="21">
        <v>69662.507100000003</v>
      </c>
      <c r="I158" s="22">
        <v>15.1</v>
      </c>
      <c r="J158" s="22">
        <v>0.84</v>
      </c>
      <c r="K158" s="22">
        <v>11.18</v>
      </c>
      <c r="L158" s="22">
        <v>169.82339999999999</v>
      </c>
      <c r="M158" s="78" t="s">
        <v>109</v>
      </c>
      <c r="O158" s="59"/>
      <c r="P158" s="59"/>
      <c r="Q158" s="59"/>
      <c r="R158" s="77"/>
      <c r="S158" s="8"/>
      <c r="T158" s="8"/>
      <c r="U158" s="8"/>
    </row>
    <row r="159" spans="1:21" s="17" customFormat="1" ht="13.5" customHeight="1">
      <c r="A159" s="18" t="s">
        <v>811</v>
      </c>
      <c r="B159" s="19">
        <v>0.45300000000000001</v>
      </c>
      <c r="C159" s="20">
        <v>73297.631899999993</v>
      </c>
      <c r="D159" s="21">
        <v>43383.523099999999</v>
      </c>
      <c r="E159" s="21">
        <v>60411.925499999998</v>
      </c>
      <c r="F159" s="82">
        <v>94173.142900000006</v>
      </c>
      <c r="G159" s="21">
        <v>117436.4005</v>
      </c>
      <c r="H159" s="21">
        <v>79134.777400000006</v>
      </c>
      <c r="I159" s="22">
        <v>15.69</v>
      </c>
      <c r="J159" s="22">
        <v>0.76</v>
      </c>
      <c r="K159" s="22">
        <v>11.29</v>
      </c>
      <c r="L159" s="22">
        <v>169.51609999999999</v>
      </c>
      <c r="M159" s="78" t="s">
        <v>105</v>
      </c>
      <c r="O159" s="59"/>
      <c r="P159" s="59"/>
      <c r="Q159" s="59"/>
      <c r="R159" s="77"/>
      <c r="S159" s="8"/>
      <c r="T159" s="8"/>
      <c r="U159" s="8"/>
    </row>
    <row r="160" spans="1:21" s="17" customFormat="1" ht="13.5" customHeight="1">
      <c r="A160" s="18" t="s">
        <v>812</v>
      </c>
      <c r="B160" s="19">
        <v>0.42559999999999998</v>
      </c>
      <c r="C160" s="20">
        <v>69929.024000000005</v>
      </c>
      <c r="D160" s="21">
        <v>46663.113799999999</v>
      </c>
      <c r="E160" s="21">
        <v>56327.889300000003</v>
      </c>
      <c r="F160" s="82">
        <v>86635.055099999998</v>
      </c>
      <c r="G160" s="21">
        <v>103644.2919</v>
      </c>
      <c r="H160" s="21">
        <v>73572.638099999996</v>
      </c>
      <c r="I160" s="22">
        <v>16.52</v>
      </c>
      <c r="J160" s="22">
        <v>2.5299999999999998</v>
      </c>
      <c r="K160" s="22">
        <v>12.46</v>
      </c>
      <c r="L160" s="22">
        <v>168.376</v>
      </c>
      <c r="M160" s="78" t="s">
        <v>109</v>
      </c>
      <c r="O160" s="59"/>
      <c r="P160" s="59"/>
      <c r="Q160" s="59"/>
      <c r="R160" s="77"/>
      <c r="S160" s="8"/>
      <c r="T160" s="8"/>
      <c r="U160" s="8"/>
    </row>
    <row r="161" spans="1:21" s="17" customFormat="1" ht="13.5" customHeight="1">
      <c r="A161" s="18" t="s">
        <v>813</v>
      </c>
      <c r="B161" s="19">
        <v>1.0496000000000001</v>
      </c>
      <c r="C161" s="20">
        <v>64457.854800000001</v>
      </c>
      <c r="D161" s="21">
        <v>44784.017899999999</v>
      </c>
      <c r="E161" s="21">
        <v>53869.361400000002</v>
      </c>
      <c r="F161" s="82">
        <v>83661.643899999995</v>
      </c>
      <c r="G161" s="21">
        <v>102713.3009</v>
      </c>
      <c r="H161" s="21">
        <v>71160.764500000005</v>
      </c>
      <c r="I161" s="22">
        <v>16.489999999999998</v>
      </c>
      <c r="J161" s="22">
        <v>3.22</v>
      </c>
      <c r="K161" s="22">
        <v>11.23</v>
      </c>
      <c r="L161" s="22">
        <v>169.68780000000001</v>
      </c>
      <c r="M161" s="78" t="s">
        <v>105</v>
      </c>
      <c r="O161" s="59"/>
      <c r="P161" s="59"/>
      <c r="Q161" s="59"/>
      <c r="R161" s="77"/>
      <c r="S161" s="8"/>
      <c r="T161" s="8"/>
      <c r="U161" s="8"/>
    </row>
    <row r="162" spans="1:21" s="17" customFormat="1" ht="13.5" customHeight="1">
      <c r="A162" s="18" t="s">
        <v>814</v>
      </c>
      <c r="B162" s="19">
        <v>0.59419999999999995</v>
      </c>
      <c r="C162" s="20">
        <v>99619.602899999998</v>
      </c>
      <c r="D162" s="21">
        <v>67685.799299999999</v>
      </c>
      <c r="E162" s="21">
        <v>79006.197799999994</v>
      </c>
      <c r="F162" s="82">
        <v>118907.39690000001</v>
      </c>
      <c r="G162" s="21">
        <v>150535.8988</v>
      </c>
      <c r="H162" s="21">
        <v>103221.8239</v>
      </c>
      <c r="I162" s="22">
        <v>14.71</v>
      </c>
      <c r="J162" s="22">
        <v>7.77</v>
      </c>
      <c r="K162" s="22">
        <v>10.33</v>
      </c>
      <c r="L162" s="22">
        <v>162.58170000000001</v>
      </c>
      <c r="M162" s="78" t="s">
        <v>242</v>
      </c>
      <c r="O162" s="59"/>
      <c r="P162" s="59"/>
      <c r="Q162" s="59"/>
      <c r="R162" s="77"/>
      <c r="S162" s="8"/>
      <c r="T162" s="8"/>
      <c r="U162" s="8"/>
    </row>
    <row r="163" spans="1:21" s="17" customFormat="1" ht="13.5" customHeight="1">
      <c r="A163" s="18" t="s">
        <v>815</v>
      </c>
      <c r="B163" s="19">
        <v>0.31809999999999999</v>
      </c>
      <c r="C163" s="20">
        <v>79868.346399999995</v>
      </c>
      <c r="D163" s="21">
        <v>48341.699399999998</v>
      </c>
      <c r="E163" s="21">
        <v>64899.498699999996</v>
      </c>
      <c r="F163" s="82">
        <v>89359.526299999998</v>
      </c>
      <c r="G163" s="21">
        <v>115201.5431</v>
      </c>
      <c r="H163" s="21">
        <v>82381.278600000005</v>
      </c>
      <c r="I163" s="22">
        <v>19.32</v>
      </c>
      <c r="J163" s="22">
        <v>4.63</v>
      </c>
      <c r="K163" s="22">
        <v>10.24</v>
      </c>
      <c r="L163" s="22">
        <v>164.54429999999999</v>
      </c>
      <c r="M163" s="78" t="s">
        <v>109</v>
      </c>
      <c r="O163" s="59"/>
      <c r="P163" s="59"/>
      <c r="Q163" s="59"/>
      <c r="R163" s="77"/>
      <c r="S163" s="8"/>
      <c r="T163" s="8"/>
      <c r="U163" s="8"/>
    </row>
    <row r="164" spans="1:21" s="17" customFormat="1" ht="13.5" customHeight="1">
      <c r="A164" s="18" t="s">
        <v>816</v>
      </c>
      <c r="B164" s="19">
        <v>0.57709999999999995</v>
      </c>
      <c r="C164" s="20">
        <v>74972.61</v>
      </c>
      <c r="D164" s="21">
        <v>49235.938099999999</v>
      </c>
      <c r="E164" s="21">
        <v>60618.264300000003</v>
      </c>
      <c r="F164" s="82">
        <v>90128.806899999996</v>
      </c>
      <c r="G164" s="21">
        <v>115153.8747</v>
      </c>
      <c r="H164" s="21">
        <v>80410.361399999994</v>
      </c>
      <c r="I164" s="22">
        <v>16.09</v>
      </c>
      <c r="J164" s="22">
        <v>3.55</v>
      </c>
      <c r="K164" s="22">
        <v>10.199999999999999</v>
      </c>
      <c r="L164" s="22">
        <v>167.23009999999999</v>
      </c>
      <c r="M164" s="78" t="s">
        <v>109</v>
      </c>
      <c r="O164" s="59"/>
      <c r="P164" s="59"/>
      <c r="Q164" s="59"/>
      <c r="R164" s="77"/>
      <c r="S164" s="8"/>
      <c r="T164" s="8"/>
      <c r="U164" s="8"/>
    </row>
    <row r="165" spans="1:21" s="17" customFormat="1" ht="13.5" customHeight="1">
      <c r="A165" s="12" t="s">
        <v>176</v>
      </c>
      <c r="B165" s="13">
        <v>4.9718</v>
      </c>
      <c r="C165" s="14">
        <v>69709.104099999997</v>
      </c>
      <c r="D165" s="15">
        <v>46337.923699999999</v>
      </c>
      <c r="E165" s="15">
        <v>55950.519399999997</v>
      </c>
      <c r="F165" s="82">
        <v>85225.346000000005</v>
      </c>
      <c r="G165" s="15">
        <v>107846.5573</v>
      </c>
      <c r="H165" s="15">
        <v>74688.555999999997</v>
      </c>
      <c r="I165" s="16">
        <v>14.56</v>
      </c>
      <c r="J165" s="16">
        <v>1.26</v>
      </c>
      <c r="K165" s="16">
        <v>11.68</v>
      </c>
      <c r="L165" s="16">
        <v>169.62620000000001</v>
      </c>
      <c r="M165" s="76" t="s">
        <v>109</v>
      </c>
      <c r="O165" s="59"/>
      <c r="P165" s="59"/>
      <c r="Q165" s="59"/>
      <c r="R165" s="77"/>
      <c r="S165" s="8"/>
      <c r="T165" s="8"/>
      <c r="U165" s="8"/>
    </row>
    <row r="166" spans="1:21" s="17" customFormat="1" ht="13.5" customHeight="1">
      <c r="A166" s="18" t="s">
        <v>817</v>
      </c>
      <c r="B166" s="19">
        <v>2.0714999999999999</v>
      </c>
      <c r="C166" s="20">
        <v>74218.841899999999</v>
      </c>
      <c r="D166" s="21">
        <v>53129.036500000002</v>
      </c>
      <c r="E166" s="21">
        <v>61116.354500000001</v>
      </c>
      <c r="F166" s="82">
        <v>90978.920199999993</v>
      </c>
      <c r="G166" s="21">
        <v>116724.6061</v>
      </c>
      <c r="H166" s="21">
        <v>80615.009999999995</v>
      </c>
      <c r="I166" s="22">
        <v>12.25</v>
      </c>
      <c r="J166" s="22">
        <v>0.8</v>
      </c>
      <c r="K166" s="22">
        <v>12.4</v>
      </c>
      <c r="L166" s="22">
        <v>168.63589999999999</v>
      </c>
      <c r="M166" s="78" t="s">
        <v>109</v>
      </c>
      <c r="O166" s="59"/>
      <c r="P166" s="59"/>
      <c r="Q166" s="59"/>
      <c r="R166" s="77"/>
      <c r="S166" s="8"/>
      <c r="T166" s="8"/>
      <c r="U166" s="8"/>
    </row>
    <row r="167" spans="1:21" s="17" customFormat="1" ht="13.5" customHeight="1">
      <c r="A167" s="18" t="s">
        <v>818</v>
      </c>
      <c r="B167" s="19">
        <v>0.73970000000000002</v>
      </c>
      <c r="C167" s="20">
        <v>64677.0798</v>
      </c>
      <c r="D167" s="21">
        <v>39125.559000000001</v>
      </c>
      <c r="E167" s="21">
        <v>50692.299800000001</v>
      </c>
      <c r="F167" s="82">
        <v>80964.327900000004</v>
      </c>
      <c r="G167" s="21">
        <v>100441.5396</v>
      </c>
      <c r="H167" s="21">
        <v>68093.986399999994</v>
      </c>
      <c r="I167" s="22">
        <v>16.95</v>
      </c>
      <c r="J167" s="22">
        <v>1.49</v>
      </c>
      <c r="K167" s="22">
        <v>11.27</v>
      </c>
      <c r="L167" s="22">
        <v>169.0617</v>
      </c>
      <c r="M167" s="78" t="s">
        <v>109</v>
      </c>
      <c r="O167" s="59"/>
      <c r="P167" s="59"/>
      <c r="Q167" s="59"/>
      <c r="R167" s="77"/>
      <c r="S167" s="8"/>
      <c r="T167" s="8"/>
      <c r="U167" s="8"/>
    </row>
    <row r="168" spans="1:21" s="17" customFormat="1" ht="13.5" customHeight="1">
      <c r="A168" s="18" t="s">
        <v>819</v>
      </c>
      <c r="B168" s="19">
        <v>0.2215</v>
      </c>
      <c r="C168" s="20">
        <v>62874.270199999999</v>
      </c>
      <c r="D168" s="21">
        <v>41734.701000000001</v>
      </c>
      <c r="E168" s="21">
        <v>50377.920100000003</v>
      </c>
      <c r="F168" s="82">
        <v>78366.774999999994</v>
      </c>
      <c r="G168" s="21">
        <v>94875.122300000003</v>
      </c>
      <c r="H168" s="21">
        <v>66277.996799999994</v>
      </c>
      <c r="I168" s="22">
        <v>9.6</v>
      </c>
      <c r="J168" s="22">
        <v>3.35</v>
      </c>
      <c r="K168" s="22">
        <v>11.58</v>
      </c>
      <c r="L168" s="22">
        <v>170.9025</v>
      </c>
      <c r="M168" s="78" t="s">
        <v>105</v>
      </c>
      <c r="O168" s="59"/>
      <c r="P168" s="59"/>
      <c r="Q168" s="59"/>
      <c r="R168" s="77"/>
      <c r="S168" s="8"/>
      <c r="T168" s="8"/>
      <c r="U168" s="8"/>
    </row>
    <row r="169" spans="1:21" s="17" customFormat="1" ht="13.5" customHeight="1">
      <c r="A169" s="18" t="s">
        <v>820</v>
      </c>
      <c r="B169" s="19">
        <v>0.58360000000000001</v>
      </c>
      <c r="C169" s="20">
        <v>58279.002800000002</v>
      </c>
      <c r="D169" s="21">
        <v>43331.6077</v>
      </c>
      <c r="E169" s="21">
        <v>48382.417999999998</v>
      </c>
      <c r="F169" s="82">
        <v>70666.8891</v>
      </c>
      <c r="G169" s="21">
        <v>89639.560700000002</v>
      </c>
      <c r="H169" s="21">
        <v>62873.582600000002</v>
      </c>
      <c r="I169" s="22">
        <v>14.52</v>
      </c>
      <c r="J169" s="22">
        <v>0.69</v>
      </c>
      <c r="K169" s="22">
        <v>12.2</v>
      </c>
      <c r="L169" s="22">
        <v>167.18459999999999</v>
      </c>
      <c r="M169" s="78" t="s">
        <v>109</v>
      </c>
      <c r="O169" s="59"/>
      <c r="P169" s="59"/>
      <c r="Q169" s="59"/>
      <c r="R169" s="77"/>
      <c r="S169" s="8"/>
      <c r="T169" s="8"/>
      <c r="U169" s="8"/>
    </row>
    <row r="170" spans="1:21" s="17" customFormat="1" ht="13.5" customHeight="1">
      <c r="A170" s="12" t="s">
        <v>177</v>
      </c>
      <c r="B170" s="13">
        <v>1.5532999999999999</v>
      </c>
      <c r="C170" s="14">
        <v>79084.773300000001</v>
      </c>
      <c r="D170" s="15">
        <v>44330.2932</v>
      </c>
      <c r="E170" s="15">
        <v>57615.661599999999</v>
      </c>
      <c r="F170" s="82">
        <v>97617.570300000007</v>
      </c>
      <c r="G170" s="15">
        <v>123199.4466</v>
      </c>
      <c r="H170" s="15">
        <v>85489.6541</v>
      </c>
      <c r="I170" s="16">
        <v>15.35</v>
      </c>
      <c r="J170" s="16">
        <v>2.62</v>
      </c>
      <c r="K170" s="16">
        <v>10.9</v>
      </c>
      <c r="L170" s="16">
        <v>172.83519999999999</v>
      </c>
      <c r="M170" s="76" t="s">
        <v>109</v>
      </c>
      <c r="O170" s="59"/>
      <c r="P170" s="59"/>
      <c r="Q170" s="59"/>
      <c r="R170" s="77"/>
      <c r="S170" s="8"/>
      <c r="T170" s="8"/>
      <c r="U170" s="8"/>
    </row>
    <row r="171" spans="1:21" s="17" customFormat="1" ht="13.5" customHeight="1">
      <c r="A171" s="18" t="s">
        <v>821</v>
      </c>
      <c r="B171" s="19">
        <v>0.1242</v>
      </c>
      <c r="C171" s="20">
        <v>88740.915800000002</v>
      </c>
      <c r="D171" s="21">
        <v>48317.848400000003</v>
      </c>
      <c r="E171" s="21">
        <v>65276.4349</v>
      </c>
      <c r="F171" s="82">
        <v>119069.6548</v>
      </c>
      <c r="G171" s="21">
        <v>141898.3181</v>
      </c>
      <c r="H171" s="21">
        <v>93116.985400000005</v>
      </c>
      <c r="I171" s="22">
        <v>11.64</v>
      </c>
      <c r="J171" s="22">
        <v>0.57999999999999996</v>
      </c>
      <c r="K171" s="22">
        <v>9.9700000000000006</v>
      </c>
      <c r="L171" s="22">
        <v>172.17400000000001</v>
      </c>
      <c r="M171" s="78" t="s">
        <v>105</v>
      </c>
      <c r="O171" s="59"/>
      <c r="P171" s="59"/>
      <c r="Q171" s="59"/>
      <c r="R171" s="77"/>
      <c r="S171" s="8"/>
      <c r="T171" s="8"/>
      <c r="U171" s="8"/>
    </row>
    <row r="172" spans="1:21" s="17" customFormat="1" ht="13.5" customHeight="1">
      <c r="A172" s="18" t="s">
        <v>822</v>
      </c>
      <c r="B172" s="19">
        <v>0.35449999999999998</v>
      </c>
      <c r="C172" s="20">
        <v>96687.472099999999</v>
      </c>
      <c r="D172" s="21">
        <v>59980.569600000003</v>
      </c>
      <c r="E172" s="21">
        <v>77005.625</v>
      </c>
      <c r="F172" s="82">
        <v>114098.21580000001</v>
      </c>
      <c r="G172" s="21">
        <v>125566.7438</v>
      </c>
      <c r="H172" s="21">
        <v>97597.0861</v>
      </c>
      <c r="I172" s="22">
        <v>15.48</v>
      </c>
      <c r="J172" s="22">
        <v>3.33</v>
      </c>
      <c r="K172" s="22">
        <v>10.57</v>
      </c>
      <c r="L172" s="22">
        <v>176.3879</v>
      </c>
      <c r="M172" s="78" t="s">
        <v>242</v>
      </c>
      <c r="O172" s="59"/>
      <c r="P172" s="59"/>
      <c r="Q172" s="59"/>
      <c r="R172" s="77"/>
      <c r="S172" s="8"/>
      <c r="T172" s="8"/>
      <c r="U172" s="8"/>
    </row>
    <row r="173" spans="1:21" s="17" customFormat="1" ht="13.5" customHeight="1">
      <c r="A173" s="18" t="s">
        <v>823</v>
      </c>
      <c r="B173" s="19">
        <v>0.13569999999999999</v>
      </c>
      <c r="C173" s="20">
        <v>67606.807799999995</v>
      </c>
      <c r="D173" s="21">
        <v>51479.494500000001</v>
      </c>
      <c r="E173" s="21">
        <v>59163.297100000003</v>
      </c>
      <c r="F173" s="82">
        <v>90194.782200000001</v>
      </c>
      <c r="G173" s="21">
        <v>116809.9348</v>
      </c>
      <c r="H173" s="21">
        <v>79669.487999999998</v>
      </c>
      <c r="I173" s="22">
        <v>14.83</v>
      </c>
      <c r="J173" s="22">
        <v>0.25</v>
      </c>
      <c r="K173" s="22">
        <v>11.39</v>
      </c>
      <c r="L173" s="22">
        <v>171.19499999999999</v>
      </c>
      <c r="M173" s="78" t="s">
        <v>109</v>
      </c>
      <c r="O173" s="59"/>
      <c r="P173" s="59"/>
      <c r="Q173" s="59"/>
      <c r="R173" s="77"/>
      <c r="S173" s="8"/>
      <c r="T173" s="8"/>
      <c r="U173" s="8"/>
    </row>
    <row r="174" spans="1:21" s="17" customFormat="1" ht="13.5" customHeight="1">
      <c r="A174" s="18" t="s">
        <v>824</v>
      </c>
      <c r="B174" s="19">
        <v>0.32229999999999998</v>
      </c>
      <c r="C174" s="20">
        <v>59594.217400000001</v>
      </c>
      <c r="D174" s="21">
        <v>46478.176899999999</v>
      </c>
      <c r="E174" s="21">
        <v>52194.785300000003</v>
      </c>
      <c r="F174" s="82">
        <v>78794.564899999998</v>
      </c>
      <c r="G174" s="21">
        <v>113457.95140000001</v>
      </c>
      <c r="H174" s="21">
        <v>69016.9954</v>
      </c>
      <c r="I174" s="22">
        <v>13.69</v>
      </c>
      <c r="J174" s="22">
        <v>5.38</v>
      </c>
      <c r="K174" s="22">
        <v>13.54</v>
      </c>
      <c r="L174" s="22">
        <v>171.38810000000001</v>
      </c>
      <c r="M174" s="78" t="s">
        <v>109</v>
      </c>
      <c r="O174" s="59"/>
      <c r="P174" s="59"/>
      <c r="Q174" s="59"/>
      <c r="R174" s="77"/>
      <c r="S174" s="8"/>
      <c r="T174" s="8"/>
      <c r="U174" s="8"/>
    </row>
    <row r="175" spans="1:21" s="17" customFormat="1" ht="13.5" customHeight="1">
      <c r="A175" s="18" t="s">
        <v>825</v>
      </c>
      <c r="B175" s="19">
        <v>0.2036</v>
      </c>
      <c r="C175" s="20">
        <v>79084.773300000001</v>
      </c>
      <c r="D175" s="21">
        <v>52712.812700000002</v>
      </c>
      <c r="E175" s="21">
        <v>68693.006200000003</v>
      </c>
      <c r="F175" s="82">
        <v>94725.431599999996</v>
      </c>
      <c r="G175" s="21">
        <v>116990.2248</v>
      </c>
      <c r="H175" s="21">
        <v>82862.553100000005</v>
      </c>
      <c r="I175" s="22">
        <v>15.7</v>
      </c>
      <c r="J175" s="22">
        <v>3.26</v>
      </c>
      <c r="K175" s="22">
        <v>10.45</v>
      </c>
      <c r="L175" s="22">
        <v>173.37190000000001</v>
      </c>
      <c r="M175" s="78" t="s">
        <v>242</v>
      </c>
      <c r="O175" s="59"/>
      <c r="P175" s="59"/>
      <c r="Q175" s="59"/>
      <c r="R175" s="77"/>
      <c r="S175" s="8"/>
      <c r="T175" s="8"/>
      <c r="U175" s="8"/>
    </row>
    <row r="176" spans="1:21" s="17" customFormat="1" ht="13.5" customHeight="1">
      <c r="A176" s="12" t="s">
        <v>178</v>
      </c>
      <c r="B176" s="13">
        <v>0.73350000000000004</v>
      </c>
      <c r="C176" s="14">
        <v>52865.857400000001</v>
      </c>
      <c r="D176" s="15">
        <v>32929.061699999998</v>
      </c>
      <c r="E176" s="15">
        <v>40244.5288</v>
      </c>
      <c r="F176" s="82">
        <v>68680.174700000003</v>
      </c>
      <c r="G176" s="15">
        <v>112785.5745</v>
      </c>
      <c r="H176" s="15">
        <v>61878.503900000003</v>
      </c>
      <c r="I176" s="16">
        <v>11.18</v>
      </c>
      <c r="J176" s="16">
        <v>1.48</v>
      </c>
      <c r="K176" s="16">
        <v>10.78</v>
      </c>
      <c r="L176" s="16">
        <v>168.65049999999999</v>
      </c>
      <c r="M176" s="76" t="s">
        <v>109</v>
      </c>
      <c r="O176" s="59"/>
      <c r="P176" s="59"/>
      <c r="Q176" s="59"/>
      <c r="R176" s="77"/>
      <c r="S176" s="8"/>
      <c r="T176" s="8"/>
      <c r="U176" s="8"/>
    </row>
    <row r="177" spans="1:21" s="17" customFormat="1" ht="13.5" customHeight="1">
      <c r="A177" s="18" t="s">
        <v>826</v>
      </c>
      <c r="B177" s="19">
        <v>0.54790000000000005</v>
      </c>
      <c r="C177" s="20">
        <v>55410.9928</v>
      </c>
      <c r="D177" s="21">
        <v>33259.478199999998</v>
      </c>
      <c r="E177" s="21">
        <v>42335.728999999999</v>
      </c>
      <c r="F177" s="82">
        <v>82063.331200000001</v>
      </c>
      <c r="G177" s="21">
        <v>117961.9405</v>
      </c>
      <c r="H177" s="21">
        <v>67093.101299999995</v>
      </c>
      <c r="I177" s="22">
        <v>11.89</v>
      </c>
      <c r="J177" s="22">
        <v>1.72</v>
      </c>
      <c r="K177" s="22">
        <v>11.15</v>
      </c>
      <c r="L177" s="22">
        <v>169.34299999999999</v>
      </c>
      <c r="M177" s="78" t="s">
        <v>109</v>
      </c>
      <c r="O177" s="59"/>
      <c r="P177" s="59"/>
      <c r="Q177" s="59"/>
      <c r="R177" s="77"/>
      <c r="S177" s="8"/>
      <c r="T177" s="8"/>
      <c r="U177" s="8"/>
    </row>
    <row r="178" spans="1:21" s="17" customFormat="1" ht="13.5" customHeight="1">
      <c r="A178" s="12" t="s">
        <v>179</v>
      </c>
      <c r="B178" s="13">
        <v>0.22159999999999999</v>
      </c>
      <c r="C178" s="14">
        <v>66872.964099999997</v>
      </c>
      <c r="D178" s="15">
        <v>53905.8799</v>
      </c>
      <c r="E178" s="15">
        <v>58626.123099999997</v>
      </c>
      <c r="F178" s="82">
        <v>80653.703200000004</v>
      </c>
      <c r="G178" s="15">
        <v>101894.35129999999</v>
      </c>
      <c r="H178" s="15">
        <v>73605.582599999994</v>
      </c>
      <c r="I178" s="16">
        <v>11.75</v>
      </c>
      <c r="J178" s="16">
        <v>0.76</v>
      </c>
      <c r="K178" s="16">
        <v>9.51</v>
      </c>
      <c r="L178" s="16">
        <v>173.51599999999999</v>
      </c>
      <c r="M178" s="76" t="s">
        <v>109</v>
      </c>
      <c r="O178" s="59"/>
      <c r="P178" s="59"/>
      <c r="Q178" s="59"/>
      <c r="R178" s="77"/>
      <c r="S178" s="8"/>
      <c r="T178" s="8"/>
      <c r="U178" s="8"/>
    </row>
    <row r="179" spans="1:21" s="17" customFormat="1" ht="13.5" customHeight="1">
      <c r="A179" s="12" t="s">
        <v>180</v>
      </c>
      <c r="B179" s="13">
        <v>1.1368</v>
      </c>
      <c r="C179" s="14">
        <v>50617.431900000003</v>
      </c>
      <c r="D179" s="15">
        <v>37019.052199999998</v>
      </c>
      <c r="E179" s="15">
        <v>42861.706899999997</v>
      </c>
      <c r="F179" s="82">
        <v>60537.033499999998</v>
      </c>
      <c r="G179" s="15">
        <v>90291.297900000005</v>
      </c>
      <c r="H179" s="15">
        <v>56355.136299999998</v>
      </c>
      <c r="I179" s="16">
        <v>15.04</v>
      </c>
      <c r="J179" s="16">
        <v>1.65</v>
      </c>
      <c r="K179" s="16">
        <v>9.99</v>
      </c>
      <c r="L179" s="16">
        <v>172.2655</v>
      </c>
      <c r="M179" s="76" t="s">
        <v>109</v>
      </c>
      <c r="O179" s="59"/>
      <c r="P179" s="59"/>
      <c r="Q179" s="59"/>
      <c r="R179" s="77"/>
      <c r="S179" s="8"/>
      <c r="T179" s="8"/>
      <c r="U179" s="8"/>
    </row>
    <row r="180" spans="1:21" s="17" customFormat="1" ht="13.5" customHeight="1">
      <c r="A180" s="12" t="s">
        <v>181</v>
      </c>
      <c r="B180" s="13">
        <v>3.1614</v>
      </c>
      <c r="C180" s="14">
        <v>40204.854800000001</v>
      </c>
      <c r="D180" s="15">
        <v>27058.828000000001</v>
      </c>
      <c r="E180" s="15">
        <v>29962.206399999999</v>
      </c>
      <c r="F180" s="82">
        <v>73267.497499999998</v>
      </c>
      <c r="G180" s="15">
        <v>101055.6192</v>
      </c>
      <c r="H180" s="15">
        <v>53970.404999999999</v>
      </c>
      <c r="I180" s="16">
        <v>8.77</v>
      </c>
      <c r="J180" s="16">
        <v>0.43</v>
      </c>
      <c r="K180" s="16">
        <v>9.3699999999999992</v>
      </c>
      <c r="L180" s="16">
        <v>172.08690000000001</v>
      </c>
      <c r="M180" s="76" t="s">
        <v>149</v>
      </c>
      <c r="O180" s="59"/>
      <c r="P180" s="59"/>
      <c r="Q180" s="59"/>
      <c r="R180" s="77"/>
      <c r="S180" s="8"/>
      <c r="T180" s="8"/>
      <c r="U180" s="8"/>
    </row>
    <row r="181" spans="1:21" s="17" customFormat="1" ht="13.5" customHeight="1">
      <c r="A181" s="18" t="s">
        <v>827</v>
      </c>
      <c r="B181" s="19">
        <v>2.0821999999999998</v>
      </c>
      <c r="C181" s="20">
        <v>39423.539499999999</v>
      </c>
      <c r="D181" s="21">
        <v>19909.736199999999</v>
      </c>
      <c r="E181" s="21">
        <v>31363.1577</v>
      </c>
      <c r="F181" s="82">
        <v>64030.5838</v>
      </c>
      <c r="G181" s="21">
        <v>107511.77039999999</v>
      </c>
      <c r="H181" s="21">
        <v>53129.161500000002</v>
      </c>
      <c r="I181" s="22">
        <v>9.33</v>
      </c>
      <c r="J181" s="22">
        <v>0.13</v>
      </c>
      <c r="K181" s="22">
        <v>9.9700000000000006</v>
      </c>
      <c r="L181" s="22">
        <v>171.35059999999999</v>
      </c>
      <c r="M181" s="78" t="s">
        <v>149</v>
      </c>
      <c r="O181" s="59"/>
      <c r="P181" s="59"/>
      <c r="Q181" s="59"/>
      <c r="R181" s="77"/>
      <c r="S181" s="8"/>
      <c r="T181" s="8"/>
      <c r="U181" s="8"/>
    </row>
    <row r="182" spans="1:21" s="17" customFormat="1" ht="13.5" customHeight="1">
      <c r="A182" s="12" t="s">
        <v>182</v>
      </c>
      <c r="B182" s="13">
        <v>15.0626</v>
      </c>
      <c r="C182" s="14">
        <v>75320.303199999995</v>
      </c>
      <c r="D182" s="15">
        <v>31369.710899999998</v>
      </c>
      <c r="E182" s="15">
        <v>48219.866000000002</v>
      </c>
      <c r="F182" s="82">
        <v>106663.1523</v>
      </c>
      <c r="G182" s="15">
        <v>148089.6807</v>
      </c>
      <c r="H182" s="15">
        <v>83473.252999999997</v>
      </c>
      <c r="I182" s="16">
        <v>14.44</v>
      </c>
      <c r="J182" s="16">
        <v>7.11</v>
      </c>
      <c r="K182" s="16">
        <v>9.9700000000000006</v>
      </c>
      <c r="L182" s="16">
        <v>179.4366</v>
      </c>
      <c r="M182" s="76" t="s">
        <v>109</v>
      </c>
      <c r="O182" s="59"/>
      <c r="P182" s="59"/>
      <c r="Q182" s="59"/>
      <c r="R182" s="77"/>
      <c r="S182" s="8"/>
      <c r="T182" s="8"/>
      <c r="U182" s="8"/>
    </row>
    <row r="183" spans="1:21" s="17" customFormat="1" ht="13.5" customHeight="1">
      <c r="A183" s="18" t="s">
        <v>617</v>
      </c>
      <c r="B183" s="19">
        <v>2.3614999999999999</v>
      </c>
      <c r="C183" s="20">
        <v>82955.9709</v>
      </c>
      <c r="D183" s="21">
        <v>28763.506399999998</v>
      </c>
      <c r="E183" s="21">
        <v>41984.362200000003</v>
      </c>
      <c r="F183" s="82">
        <v>110928.965</v>
      </c>
      <c r="G183" s="21">
        <v>149118.96189999999</v>
      </c>
      <c r="H183" s="21">
        <v>84423.033299999996</v>
      </c>
      <c r="I183" s="22">
        <v>15.43</v>
      </c>
      <c r="J183" s="22">
        <v>6.13</v>
      </c>
      <c r="K183" s="22">
        <v>9.7899999999999991</v>
      </c>
      <c r="L183" s="22">
        <v>176.08260000000001</v>
      </c>
      <c r="M183" s="78" t="s">
        <v>149</v>
      </c>
      <c r="O183" s="59"/>
      <c r="P183" s="59"/>
      <c r="Q183" s="59"/>
      <c r="R183" s="77"/>
      <c r="S183" s="8"/>
      <c r="T183" s="8"/>
      <c r="U183" s="8"/>
    </row>
    <row r="184" spans="1:21" s="17" customFormat="1" ht="13.5" customHeight="1">
      <c r="A184" s="18" t="s">
        <v>618</v>
      </c>
      <c r="B184" s="19">
        <v>0.98719999999999997</v>
      </c>
      <c r="C184" s="20">
        <v>98346.594500000007</v>
      </c>
      <c r="D184" s="21">
        <v>29784.010200000001</v>
      </c>
      <c r="E184" s="21">
        <v>70851.6685</v>
      </c>
      <c r="F184" s="82">
        <v>131570.72169999999</v>
      </c>
      <c r="G184" s="21">
        <v>163722.42310000001</v>
      </c>
      <c r="H184" s="21">
        <v>101353.95940000001</v>
      </c>
      <c r="I184" s="22">
        <v>16.87</v>
      </c>
      <c r="J184" s="22">
        <v>11.39</v>
      </c>
      <c r="K184" s="22">
        <v>9.4499999999999993</v>
      </c>
      <c r="L184" s="22">
        <v>183.99420000000001</v>
      </c>
      <c r="M184" s="78" t="s">
        <v>109</v>
      </c>
      <c r="O184" s="59"/>
      <c r="P184" s="59"/>
      <c r="Q184" s="59"/>
      <c r="R184" s="77"/>
      <c r="S184" s="8"/>
      <c r="T184" s="8"/>
      <c r="U184" s="8"/>
    </row>
    <row r="185" spans="1:21" s="17" customFormat="1" ht="13.5" customHeight="1">
      <c r="A185" s="18" t="s">
        <v>828</v>
      </c>
      <c r="B185" s="19">
        <v>0.25490000000000002</v>
      </c>
      <c r="C185" s="20">
        <v>93018.050799999997</v>
      </c>
      <c r="D185" s="21">
        <v>60190.502899999999</v>
      </c>
      <c r="E185" s="21">
        <v>73949.405499999993</v>
      </c>
      <c r="F185" s="82">
        <v>121905.5123</v>
      </c>
      <c r="G185" s="21">
        <v>161488.2377</v>
      </c>
      <c r="H185" s="21">
        <v>103779.59819999999</v>
      </c>
      <c r="I185" s="22">
        <v>13.78</v>
      </c>
      <c r="J185" s="22">
        <v>11.37</v>
      </c>
      <c r="K185" s="22">
        <v>9.8000000000000007</v>
      </c>
      <c r="L185" s="22">
        <v>182.4829</v>
      </c>
      <c r="M185" s="78" t="s">
        <v>109</v>
      </c>
      <c r="O185" s="59"/>
      <c r="P185" s="59"/>
      <c r="Q185" s="59"/>
      <c r="R185" s="77"/>
      <c r="S185" s="8"/>
      <c r="T185" s="8"/>
      <c r="U185" s="8"/>
    </row>
    <row r="186" spans="1:21" s="17" customFormat="1" ht="13.5" customHeight="1">
      <c r="A186" s="18" t="s">
        <v>829</v>
      </c>
      <c r="B186" s="19">
        <v>0.37830000000000003</v>
      </c>
      <c r="C186" s="20">
        <v>117013.0206</v>
      </c>
      <c r="D186" s="21">
        <v>77943.326199999996</v>
      </c>
      <c r="E186" s="21">
        <v>91876.618900000001</v>
      </c>
      <c r="F186" s="82">
        <v>145617.26449999999</v>
      </c>
      <c r="G186" s="21">
        <v>173351.16010000001</v>
      </c>
      <c r="H186" s="21">
        <v>120505.8992</v>
      </c>
      <c r="I186" s="22">
        <v>17.09</v>
      </c>
      <c r="J186" s="22">
        <v>13.15</v>
      </c>
      <c r="K186" s="22">
        <v>9.77</v>
      </c>
      <c r="L186" s="22">
        <v>189.28460000000001</v>
      </c>
      <c r="M186" s="78" t="s">
        <v>109</v>
      </c>
      <c r="O186" s="59"/>
      <c r="P186" s="59"/>
      <c r="Q186" s="59"/>
      <c r="R186" s="77"/>
      <c r="S186" s="8"/>
      <c r="T186" s="8"/>
      <c r="U186" s="8"/>
    </row>
    <row r="187" spans="1:21" s="17" customFormat="1" ht="13.5" customHeight="1">
      <c r="A187" s="18" t="s">
        <v>830</v>
      </c>
      <c r="B187" s="19">
        <v>0.35959999999999998</v>
      </c>
      <c r="C187" s="20">
        <v>101518.69680000001</v>
      </c>
      <c r="D187" s="21">
        <v>41627.33</v>
      </c>
      <c r="E187" s="21">
        <v>71196.151899999997</v>
      </c>
      <c r="F187" s="82">
        <v>129586.18120000001</v>
      </c>
      <c r="G187" s="21">
        <v>162666.7953</v>
      </c>
      <c r="H187" s="21">
        <v>103310.2622</v>
      </c>
      <c r="I187" s="22">
        <v>14.81</v>
      </c>
      <c r="J187" s="22">
        <v>9</v>
      </c>
      <c r="K187" s="22">
        <v>11.12</v>
      </c>
      <c r="L187" s="22">
        <v>178.90639999999999</v>
      </c>
      <c r="M187" s="78" t="s">
        <v>105</v>
      </c>
      <c r="O187" s="59"/>
      <c r="P187" s="59"/>
      <c r="Q187" s="59"/>
      <c r="R187" s="77"/>
      <c r="S187" s="8"/>
      <c r="T187" s="8"/>
      <c r="U187" s="8"/>
    </row>
    <row r="188" spans="1:21" s="17" customFormat="1" ht="13.5" customHeight="1">
      <c r="A188" s="18" t="s">
        <v>183</v>
      </c>
      <c r="B188" s="19">
        <v>3.4117000000000002</v>
      </c>
      <c r="C188" s="20">
        <v>64870.717199999999</v>
      </c>
      <c r="D188" s="21">
        <v>40630.944499999998</v>
      </c>
      <c r="E188" s="21">
        <v>50415.708100000003</v>
      </c>
      <c r="F188" s="82">
        <v>84699.082200000004</v>
      </c>
      <c r="G188" s="21">
        <v>108393.7675</v>
      </c>
      <c r="H188" s="21">
        <v>71789.437600000005</v>
      </c>
      <c r="I188" s="22">
        <v>15.38</v>
      </c>
      <c r="J188" s="22">
        <v>10.48</v>
      </c>
      <c r="K188" s="22">
        <v>9.6199999999999992</v>
      </c>
      <c r="L188" s="22">
        <v>190.16040000000001</v>
      </c>
      <c r="M188" s="78" t="s">
        <v>109</v>
      </c>
      <c r="O188" s="59"/>
      <c r="P188" s="59"/>
      <c r="Q188" s="59"/>
      <c r="R188" s="77"/>
      <c r="S188" s="8"/>
      <c r="T188" s="8"/>
      <c r="U188" s="8"/>
    </row>
    <row r="189" spans="1:21" s="17" customFormat="1" ht="13.5" customHeight="1">
      <c r="A189" s="18" t="s">
        <v>831</v>
      </c>
      <c r="B189" s="19">
        <v>3.3083999999999998</v>
      </c>
      <c r="C189" s="20">
        <v>82277.396500000003</v>
      </c>
      <c r="D189" s="21">
        <v>35150.256600000001</v>
      </c>
      <c r="E189" s="21">
        <v>49608.169800000003</v>
      </c>
      <c r="F189" s="82">
        <v>105291.0609</v>
      </c>
      <c r="G189" s="21">
        <v>143366.50510000001</v>
      </c>
      <c r="H189" s="21">
        <v>86004.694000000003</v>
      </c>
      <c r="I189" s="22">
        <v>15.07</v>
      </c>
      <c r="J189" s="22">
        <v>4.92</v>
      </c>
      <c r="K189" s="22">
        <v>9.49</v>
      </c>
      <c r="L189" s="22">
        <v>173.9717</v>
      </c>
      <c r="M189" s="78" t="s">
        <v>149</v>
      </c>
      <c r="O189" s="59"/>
      <c r="P189" s="59"/>
      <c r="Q189" s="59"/>
      <c r="R189" s="77"/>
      <c r="S189" s="8"/>
      <c r="T189" s="8"/>
      <c r="U189" s="8"/>
    </row>
    <row r="190" spans="1:21" s="17" customFormat="1" ht="13.5" customHeight="1">
      <c r="A190" s="12" t="s">
        <v>184</v>
      </c>
      <c r="B190" s="13">
        <v>8.9285999999999994</v>
      </c>
      <c r="C190" s="14">
        <v>55073.422500000001</v>
      </c>
      <c r="D190" s="15">
        <v>40632.308199999999</v>
      </c>
      <c r="E190" s="15">
        <v>48386.193500000001</v>
      </c>
      <c r="F190" s="82">
        <v>62836.456100000003</v>
      </c>
      <c r="G190" s="15">
        <v>72334.574800000002</v>
      </c>
      <c r="H190" s="15">
        <v>56099.695899999999</v>
      </c>
      <c r="I190" s="16">
        <v>9.8000000000000007</v>
      </c>
      <c r="J190" s="16">
        <v>14.7</v>
      </c>
      <c r="K190" s="16">
        <v>10.62</v>
      </c>
      <c r="L190" s="16">
        <v>173.47649999999999</v>
      </c>
      <c r="M190" s="76" t="s">
        <v>109</v>
      </c>
      <c r="O190" s="59"/>
      <c r="P190" s="59"/>
      <c r="Q190" s="59"/>
      <c r="R190" s="77"/>
      <c r="S190" s="8"/>
      <c r="T190" s="8"/>
      <c r="U190" s="8"/>
    </row>
    <row r="191" spans="1:21" s="17" customFormat="1" ht="13.5" customHeight="1">
      <c r="A191" s="18" t="s">
        <v>619</v>
      </c>
      <c r="B191" s="19">
        <v>1.8320000000000001</v>
      </c>
      <c r="C191" s="20">
        <v>55608.743999999999</v>
      </c>
      <c r="D191" s="21">
        <v>44708.056900000003</v>
      </c>
      <c r="E191" s="21">
        <v>50012.480799999998</v>
      </c>
      <c r="F191" s="82">
        <v>63422.1541</v>
      </c>
      <c r="G191" s="21">
        <v>70558.037500000006</v>
      </c>
      <c r="H191" s="21">
        <v>57279.2091</v>
      </c>
      <c r="I191" s="22">
        <v>13.18</v>
      </c>
      <c r="J191" s="22">
        <v>10.85</v>
      </c>
      <c r="K191" s="22">
        <v>10.78</v>
      </c>
      <c r="L191" s="22">
        <v>176.34899999999999</v>
      </c>
      <c r="M191" s="78" t="s">
        <v>109</v>
      </c>
      <c r="O191" s="59"/>
      <c r="P191" s="59"/>
      <c r="Q191" s="59"/>
      <c r="R191" s="77"/>
      <c r="S191" s="8"/>
      <c r="T191" s="8"/>
      <c r="U191" s="8"/>
    </row>
    <row r="192" spans="1:21" s="17" customFormat="1" ht="13.5" customHeight="1">
      <c r="A192" s="18" t="s">
        <v>620</v>
      </c>
      <c r="B192" s="19">
        <v>1.8795999999999999</v>
      </c>
      <c r="C192" s="20">
        <v>60380.002999999997</v>
      </c>
      <c r="D192" s="21">
        <v>47168.004699999998</v>
      </c>
      <c r="E192" s="21">
        <v>54761.745900000002</v>
      </c>
      <c r="F192" s="82">
        <v>67510.539099999995</v>
      </c>
      <c r="G192" s="21">
        <v>76673.991599999994</v>
      </c>
      <c r="H192" s="21">
        <v>61667.8871</v>
      </c>
      <c r="I192" s="22">
        <v>8.68</v>
      </c>
      <c r="J192" s="22">
        <v>20.88</v>
      </c>
      <c r="K192" s="22">
        <v>10.14</v>
      </c>
      <c r="L192" s="22">
        <v>174.75020000000001</v>
      </c>
      <c r="M192" s="78" t="s">
        <v>109</v>
      </c>
      <c r="O192" s="59"/>
      <c r="P192" s="59"/>
      <c r="Q192" s="59"/>
      <c r="R192" s="77"/>
      <c r="S192" s="8"/>
      <c r="T192" s="8"/>
      <c r="U192" s="8"/>
    </row>
    <row r="193" spans="1:21" s="17" customFormat="1" ht="13.5" customHeight="1">
      <c r="A193" s="18" t="s">
        <v>832</v>
      </c>
      <c r="B193" s="19">
        <v>0.4677</v>
      </c>
      <c r="C193" s="20">
        <v>58982.298799999997</v>
      </c>
      <c r="D193" s="21">
        <v>45616.629800000002</v>
      </c>
      <c r="E193" s="21">
        <v>50298.340900000003</v>
      </c>
      <c r="F193" s="82">
        <v>71497.951799999995</v>
      </c>
      <c r="G193" s="21">
        <v>83805.429799999998</v>
      </c>
      <c r="H193" s="21">
        <v>62186.375800000002</v>
      </c>
      <c r="I193" s="22">
        <v>9.18</v>
      </c>
      <c r="J193" s="22">
        <v>18.75</v>
      </c>
      <c r="K193" s="22">
        <v>9.93</v>
      </c>
      <c r="L193" s="22">
        <v>179.73140000000001</v>
      </c>
      <c r="M193" s="78" t="s">
        <v>109</v>
      </c>
      <c r="O193" s="59"/>
      <c r="P193" s="59"/>
      <c r="Q193" s="59"/>
      <c r="R193" s="77"/>
      <c r="S193" s="8"/>
      <c r="T193" s="8"/>
      <c r="U193" s="8"/>
    </row>
    <row r="194" spans="1:21" s="17" customFormat="1" ht="13.5" customHeight="1">
      <c r="A194" s="18" t="s">
        <v>621</v>
      </c>
      <c r="B194" s="19">
        <v>0.85760000000000003</v>
      </c>
      <c r="C194" s="20">
        <v>57514.960299999999</v>
      </c>
      <c r="D194" s="21">
        <v>45592.302199999998</v>
      </c>
      <c r="E194" s="21">
        <v>52544.442999999999</v>
      </c>
      <c r="F194" s="82">
        <v>62783.772100000002</v>
      </c>
      <c r="G194" s="21">
        <v>69603.434599999993</v>
      </c>
      <c r="H194" s="21">
        <v>58165.551099999997</v>
      </c>
      <c r="I194" s="22">
        <v>7.36</v>
      </c>
      <c r="J194" s="22">
        <v>21.22</v>
      </c>
      <c r="K194" s="22">
        <v>9.85</v>
      </c>
      <c r="L194" s="22">
        <v>171.4691</v>
      </c>
      <c r="M194" s="78" t="s">
        <v>109</v>
      </c>
      <c r="O194" s="59"/>
      <c r="P194" s="59"/>
      <c r="Q194" s="59"/>
      <c r="R194" s="77"/>
      <c r="S194" s="8"/>
      <c r="T194" s="8"/>
      <c r="U194" s="8"/>
    </row>
    <row r="195" spans="1:21" s="17" customFormat="1" ht="13.5" customHeight="1">
      <c r="A195" s="18" t="s">
        <v>833</v>
      </c>
      <c r="B195" s="19">
        <v>0.34039999999999998</v>
      </c>
      <c r="C195" s="20">
        <v>54833.182200000003</v>
      </c>
      <c r="D195" s="21">
        <v>41202.996500000001</v>
      </c>
      <c r="E195" s="21">
        <v>44036.114500000003</v>
      </c>
      <c r="F195" s="82">
        <v>60088.827400000002</v>
      </c>
      <c r="G195" s="21">
        <v>66922.676699999996</v>
      </c>
      <c r="H195" s="21">
        <v>53788.097000000002</v>
      </c>
      <c r="I195" s="22">
        <v>9.14</v>
      </c>
      <c r="J195" s="22">
        <v>15.57</v>
      </c>
      <c r="K195" s="22">
        <v>10.49</v>
      </c>
      <c r="L195" s="22">
        <v>172.64250000000001</v>
      </c>
      <c r="M195" s="78" t="s">
        <v>109</v>
      </c>
      <c r="O195" s="59"/>
      <c r="P195" s="59"/>
      <c r="Q195" s="59"/>
      <c r="R195" s="77"/>
      <c r="S195" s="8"/>
      <c r="T195" s="8"/>
      <c r="U195" s="8"/>
    </row>
    <row r="196" spans="1:21" s="17" customFormat="1" ht="13.5" customHeight="1">
      <c r="A196" s="18" t="s">
        <v>834</v>
      </c>
      <c r="B196" s="19">
        <v>1.6306</v>
      </c>
      <c r="C196" s="20">
        <v>46024.008000000002</v>
      </c>
      <c r="D196" s="21">
        <v>32361.6525</v>
      </c>
      <c r="E196" s="21">
        <v>38514.7641</v>
      </c>
      <c r="F196" s="82">
        <v>56063.4807</v>
      </c>
      <c r="G196" s="21">
        <v>62556.325400000002</v>
      </c>
      <c r="H196" s="21">
        <v>46909.759899999997</v>
      </c>
      <c r="I196" s="22">
        <v>8.9</v>
      </c>
      <c r="J196" s="22">
        <v>11.96</v>
      </c>
      <c r="K196" s="22">
        <v>10.55</v>
      </c>
      <c r="L196" s="22">
        <v>173.36449999999999</v>
      </c>
      <c r="M196" s="78" t="s">
        <v>105</v>
      </c>
      <c r="O196" s="59"/>
      <c r="P196" s="59"/>
      <c r="Q196" s="59"/>
      <c r="R196" s="77"/>
      <c r="S196" s="8"/>
      <c r="T196" s="8"/>
      <c r="U196" s="8"/>
    </row>
    <row r="197" spans="1:21" s="17" customFormat="1" ht="13.5" customHeight="1">
      <c r="A197" s="12" t="s">
        <v>185</v>
      </c>
      <c r="B197" s="13">
        <v>0.37230000000000002</v>
      </c>
      <c r="C197" s="14">
        <v>56611.628199999999</v>
      </c>
      <c r="D197" s="15">
        <v>44650.5173</v>
      </c>
      <c r="E197" s="15">
        <v>51600.173799999997</v>
      </c>
      <c r="F197" s="82">
        <v>61360.479200000002</v>
      </c>
      <c r="G197" s="15">
        <v>68000.248699999996</v>
      </c>
      <c r="H197" s="15">
        <v>56628.303800000002</v>
      </c>
      <c r="I197" s="16">
        <v>9.7100000000000009</v>
      </c>
      <c r="J197" s="16">
        <v>16.71</v>
      </c>
      <c r="K197" s="16">
        <v>10.35</v>
      </c>
      <c r="L197" s="16">
        <v>172.01929999999999</v>
      </c>
      <c r="M197" s="76" t="s">
        <v>109</v>
      </c>
      <c r="O197" s="59"/>
      <c r="P197" s="59"/>
      <c r="Q197" s="59"/>
      <c r="R197" s="77"/>
      <c r="S197" s="8"/>
      <c r="T197" s="8"/>
      <c r="U197" s="8"/>
    </row>
    <row r="198" spans="1:21" s="17" customFormat="1" ht="13.5" customHeight="1">
      <c r="A198" s="18" t="s">
        <v>835</v>
      </c>
      <c r="B198" s="19">
        <v>0.1578</v>
      </c>
      <c r="C198" s="20">
        <v>56498.817600000002</v>
      </c>
      <c r="D198" s="21">
        <v>44650.5173</v>
      </c>
      <c r="E198" s="21">
        <v>50970.036999999997</v>
      </c>
      <c r="F198" s="82">
        <v>61195.267599999999</v>
      </c>
      <c r="G198" s="21">
        <v>68787.676699999996</v>
      </c>
      <c r="H198" s="21">
        <v>56696.534399999997</v>
      </c>
      <c r="I198" s="22">
        <v>8.64</v>
      </c>
      <c r="J198" s="22">
        <v>18.41</v>
      </c>
      <c r="K198" s="22">
        <v>10.119999999999999</v>
      </c>
      <c r="L198" s="22">
        <v>170.97630000000001</v>
      </c>
      <c r="M198" s="78" t="s">
        <v>109</v>
      </c>
      <c r="O198" s="59"/>
      <c r="P198" s="59"/>
      <c r="Q198" s="59"/>
      <c r="R198" s="77"/>
      <c r="S198" s="8"/>
      <c r="T198" s="8"/>
      <c r="U198" s="8"/>
    </row>
    <row r="199" spans="1:21" s="17" customFormat="1" ht="13.5" customHeight="1">
      <c r="A199" s="12" t="s">
        <v>186</v>
      </c>
      <c r="B199" s="13">
        <v>3.4658000000000002</v>
      </c>
      <c r="C199" s="14">
        <v>40950.761200000001</v>
      </c>
      <c r="D199" s="15">
        <v>27992.107400000001</v>
      </c>
      <c r="E199" s="15">
        <v>33037.827599999997</v>
      </c>
      <c r="F199" s="82">
        <v>62111.784</v>
      </c>
      <c r="G199" s="15">
        <v>119839.52860000001</v>
      </c>
      <c r="H199" s="15">
        <v>56271.767699999997</v>
      </c>
      <c r="I199" s="16">
        <v>26.6</v>
      </c>
      <c r="J199" s="16">
        <v>0.19</v>
      </c>
      <c r="K199" s="16">
        <v>9.26</v>
      </c>
      <c r="L199" s="16">
        <v>172.39859999999999</v>
      </c>
      <c r="M199" s="76" t="s">
        <v>149</v>
      </c>
      <c r="O199" s="59"/>
      <c r="P199" s="59"/>
      <c r="Q199" s="59"/>
      <c r="R199" s="77"/>
      <c r="S199" s="8"/>
      <c r="T199" s="8"/>
      <c r="U199" s="8"/>
    </row>
    <row r="200" spans="1:21" s="17" customFormat="1" ht="13.5" customHeight="1">
      <c r="A200" s="12" t="s">
        <v>187</v>
      </c>
      <c r="B200" s="13">
        <v>5.5460000000000003</v>
      </c>
      <c r="C200" s="14">
        <v>62935.970500000003</v>
      </c>
      <c r="D200" s="15">
        <v>41124.150900000001</v>
      </c>
      <c r="E200" s="15">
        <v>52065.643400000001</v>
      </c>
      <c r="F200" s="82">
        <v>74929.709700000007</v>
      </c>
      <c r="G200" s="15">
        <v>91553.0677</v>
      </c>
      <c r="H200" s="15">
        <v>65454.926899999999</v>
      </c>
      <c r="I200" s="16">
        <v>13.94</v>
      </c>
      <c r="J200" s="16">
        <v>2.42</v>
      </c>
      <c r="K200" s="16">
        <v>9.83</v>
      </c>
      <c r="L200" s="16">
        <v>175.6112</v>
      </c>
      <c r="M200" s="76" t="s">
        <v>109</v>
      </c>
      <c r="O200" s="59"/>
      <c r="P200" s="59"/>
      <c r="Q200" s="59"/>
      <c r="R200" s="77"/>
      <c r="S200" s="8"/>
      <c r="T200" s="8"/>
      <c r="U200" s="8"/>
    </row>
    <row r="201" spans="1:21" s="17" customFormat="1" ht="13.5" customHeight="1">
      <c r="A201" s="18" t="s">
        <v>836</v>
      </c>
      <c r="B201" s="19">
        <v>1.6921999999999999</v>
      </c>
      <c r="C201" s="20">
        <v>65647.700100000002</v>
      </c>
      <c r="D201" s="21">
        <v>47473.571000000004</v>
      </c>
      <c r="E201" s="21">
        <v>57153.701500000003</v>
      </c>
      <c r="F201" s="82">
        <v>73425.042700000005</v>
      </c>
      <c r="G201" s="21">
        <v>86231.836599999995</v>
      </c>
      <c r="H201" s="21">
        <v>66894.773700000005</v>
      </c>
      <c r="I201" s="22">
        <v>10.56</v>
      </c>
      <c r="J201" s="22">
        <v>3.33</v>
      </c>
      <c r="K201" s="22">
        <v>10</v>
      </c>
      <c r="L201" s="22">
        <v>176.4135</v>
      </c>
      <c r="M201" s="78" t="s">
        <v>109</v>
      </c>
      <c r="O201" s="59"/>
      <c r="P201" s="59"/>
      <c r="Q201" s="59"/>
      <c r="R201" s="77"/>
      <c r="S201" s="8"/>
      <c r="T201" s="8"/>
      <c r="U201" s="8"/>
    </row>
    <row r="202" spans="1:21" s="17" customFormat="1" ht="13.5" customHeight="1">
      <c r="A202" s="18" t="s">
        <v>188</v>
      </c>
      <c r="B202" s="19">
        <v>3.6017999999999999</v>
      </c>
      <c r="C202" s="20">
        <v>61161.303200000002</v>
      </c>
      <c r="D202" s="21">
        <v>37204.971899999997</v>
      </c>
      <c r="E202" s="21">
        <v>49163.751799999998</v>
      </c>
      <c r="F202" s="82">
        <v>74879.801099999997</v>
      </c>
      <c r="G202" s="21">
        <v>91924.028200000001</v>
      </c>
      <c r="H202" s="21">
        <v>63947.155700000003</v>
      </c>
      <c r="I202" s="22">
        <v>15.5</v>
      </c>
      <c r="J202" s="22">
        <v>1.8</v>
      </c>
      <c r="K202" s="22">
        <v>9.73</v>
      </c>
      <c r="L202" s="22">
        <v>175.3707</v>
      </c>
      <c r="M202" s="78" t="s">
        <v>109</v>
      </c>
      <c r="O202" s="59"/>
      <c r="P202" s="59"/>
      <c r="Q202" s="59"/>
      <c r="R202" s="77"/>
      <c r="S202" s="8"/>
      <c r="T202" s="8"/>
      <c r="U202" s="8"/>
    </row>
    <row r="203" spans="1:21" s="17" customFormat="1" ht="13.5" customHeight="1">
      <c r="A203" s="18" t="s">
        <v>837</v>
      </c>
      <c r="B203" s="19">
        <v>0.15140000000000001</v>
      </c>
      <c r="C203" s="20">
        <v>66028.230500000005</v>
      </c>
      <c r="D203" s="21">
        <v>36697.479800000001</v>
      </c>
      <c r="E203" s="21">
        <v>55465.241000000002</v>
      </c>
      <c r="F203" s="82">
        <v>100532.061</v>
      </c>
      <c r="G203" s="21">
        <v>106241.3839</v>
      </c>
      <c r="H203" s="21">
        <v>76678.545700000002</v>
      </c>
      <c r="I203" s="22">
        <v>15.2</v>
      </c>
      <c r="J203" s="22">
        <v>3.78</v>
      </c>
      <c r="K203" s="22">
        <v>9.98</v>
      </c>
      <c r="L203" s="22">
        <v>171.4853</v>
      </c>
      <c r="M203" s="78" t="s">
        <v>105</v>
      </c>
      <c r="O203" s="59"/>
      <c r="P203" s="59"/>
      <c r="Q203" s="59"/>
      <c r="R203" s="77"/>
      <c r="S203" s="8"/>
      <c r="T203" s="8"/>
      <c r="U203" s="8"/>
    </row>
    <row r="204" spans="1:21" s="17" customFormat="1" ht="13.5" customHeight="1">
      <c r="A204" s="12" t="s">
        <v>189</v>
      </c>
      <c r="B204" s="13">
        <v>1.4499</v>
      </c>
      <c r="C204" s="14">
        <v>41174.027300000002</v>
      </c>
      <c r="D204" s="15">
        <v>32284.178500000002</v>
      </c>
      <c r="E204" s="15">
        <v>35796.567000000003</v>
      </c>
      <c r="F204" s="82">
        <v>46941.011700000003</v>
      </c>
      <c r="G204" s="15">
        <v>52939.361199999999</v>
      </c>
      <c r="H204" s="15">
        <v>42366.448700000001</v>
      </c>
      <c r="I204" s="16">
        <v>10.83</v>
      </c>
      <c r="J204" s="16">
        <v>2.21</v>
      </c>
      <c r="K204" s="16">
        <v>11.17</v>
      </c>
      <c r="L204" s="16">
        <v>173.1884</v>
      </c>
      <c r="M204" s="76" t="s">
        <v>109</v>
      </c>
      <c r="O204" s="59"/>
      <c r="P204" s="59"/>
      <c r="Q204" s="59"/>
      <c r="R204" s="77"/>
      <c r="S204" s="8"/>
      <c r="T204" s="8"/>
      <c r="U204" s="8"/>
    </row>
    <row r="205" spans="1:21" s="17" customFormat="1" ht="13.5" customHeight="1">
      <c r="A205" s="18" t="s">
        <v>838</v>
      </c>
      <c r="B205" s="19">
        <v>0.78310000000000002</v>
      </c>
      <c r="C205" s="20">
        <v>43038.5144</v>
      </c>
      <c r="D205" s="21">
        <v>35522.437599999997</v>
      </c>
      <c r="E205" s="21">
        <v>39474.958500000001</v>
      </c>
      <c r="F205" s="82">
        <v>48581.794199999997</v>
      </c>
      <c r="G205" s="21">
        <v>54047.976300000002</v>
      </c>
      <c r="H205" s="21">
        <v>45050.4375</v>
      </c>
      <c r="I205" s="22">
        <v>10.88</v>
      </c>
      <c r="J205" s="22">
        <v>2.9</v>
      </c>
      <c r="K205" s="22">
        <v>11.26</v>
      </c>
      <c r="L205" s="22">
        <v>173.30969999999999</v>
      </c>
      <c r="M205" s="78" t="s">
        <v>109</v>
      </c>
      <c r="O205" s="59"/>
      <c r="P205" s="59"/>
      <c r="Q205" s="59"/>
      <c r="R205" s="77"/>
      <c r="S205" s="8"/>
      <c r="T205" s="8"/>
      <c r="U205" s="8"/>
    </row>
    <row r="206" spans="1:21" s="17" customFormat="1" ht="13.5" customHeight="1">
      <c r="A206" s="12" t="s">
        <v>190</v>
      </c>
      <c r="B206" s="13">
        <v>0.27510000000000001</v>
      </c>
      <c r="C206" s="14">
        <v>40546.135900000001</v>
      </c>
      <c r="D206" s="15">
        <v>33648.375699999997</v>
      </c>
      <c r="E206" s="15">
        <v>35847.981299999999</v>
      </c>
      <c r="F206" s="82">
        <v>46083.291799999999</v>
      </c>
      <c r="G206" s="15">
        <v>54778.655299999999</v>
      </c>
      <c r="H206" s="15">
        <v>42284.375200000002</v>
      </c>
      <c r="I206" s="16">
        <v>9.93</v>
      </c>
      <c r="J206" s="16">
        <v>5.91</v>
      </c>
      <c r="K206" s="16">
        <v>10.63</v>
      </c>
      <c r="L206" s="16">
        <v>175.892</v>
      </c>
      <c r="M206" s="76" t="s">
        <v>109</v>
      </c>
      <c r="O206" s="59"/>
      <c r="P206" s="59"/>
      <c r="Q206" s="59"/>
      <c r="R206" s="77"/>
      <c r="S206" s="8"/>
      <c r="T206" s="8"/>
      <c r="U206" s="8"/>
    </row>
    <row r="207" spans="1:21" s="17" customFormat="1" ht="13.5" customHeight="1">
      <c r="A207" s="18" t="s">
        <v>839</v>
      </c>
      <c r="B207" s="19">
        <v>0.12970000000000001</v>
      </c>
      <c r="C207" s="20">
        <v>41986.418100000003</v>
      </c>
      <c r="D207" s="21">
        <v>35293.550799999997</v>
      </c>
      <c r="E207" s="21">
        <v>37066.566800000001</v>
      </c>
      <c r="F207" s="82">
        <v>48247.379300000001</v>
      </c>
      <c r="G207" s="21">
        <v>48514.847699999998</v>
      </c>
      <c r="H207" s="21">
        <v>42062.055099999998</v>
      </c>
      <c r="I207" s="22">
        <v>14.66</v>
      </c>
      <c r="J207" s="22">
        <v>2.2000000000000002</v>
      </c>
      <c r="K207" s="22">
        <v>10.52</v>
      </c>
      <c r="L207" s="22">
        <v>172.11080000000001</v>
      </c>
      <c r="M207" s="78" t="s">
        <v>109</v>
      </c>
      <c r="O207" s="59"/>
      <c r="P207" s="59"/>
      <c r="Q207" s="59"/>
      <c r="R207" s="77"/>
      <c r="S207" s="8"/>
      <c r="T207" s="8"/>
      <c r="U207" s="8"/>
    </row>
    <row r="208" spans="1:21" s="17" customFormat="1" ht="13.5" customHeight="1">
      <c r="A208" s="12" t="s">
        <v>191</v>
      </c>
      <c r="B208" s="13">
        <v>25.213100000000001</v>
      </c>
      <c r="C208" s="14">
        <v>52296.147700000001</v>
      </c>
      <c r="D208" s="15">
        <v>35931.121299999999</v>
      </c>
      <c r="E208" s="15">
        <v>42109.322699999997</v>
      </c>
      <c r="F208" s="82">
        <v>69949.832599999994</v>
      </c>
      <c r="G208" s="15">
        <v>96517.646900000007</v>
      </c>
      <c r="H208" s="15">
        <v>61438.701000000001</v>
      </c>
      <c r="I208" s="16">
        <v>28.04</v>
      </c>
      <c r="J208" s="16">
        <v>2.37</v>
      </c>
      <c r="K208" s="16">
        <v>14.81</v>
      </c>
      <c r="L208" s="16">
        <v>173.3751</v>
      </c>
      <c r="M208" s="76" t="s">
        <v>109</v>
      </c>
      <c r="O208" s="59"/>
      <c r="P208" s="59"/>
      <c r="Q208" s="59"/>
      <c r="R208" s="77"/>
      <c r="S208" s="8"/>
      <c r="T208" s="8"/>
      <c r="U208" s="8"/>
    </row>
    <row r="209" spans="1:21" s="17" customFormat="1" ht="13.5" customHeight="1">
      <c r="A209" s="18" t="s">
        <v>192</v>
      </c>
      <c r="B209" s="19">
        <v>4.3928000000000003</v>
      </c>
      <c r="C209" s="20">
        <v>48646.645600000003</v>
      </c>
      <c r="D209" s="21">
        <v>33239.424800000001</v>
      </c>
      <c r="E209" s="21">
        <v>39584.596400000002</v>
      </c>
      <c r="F209" s="82">
        <v>61154.5553</v>
      </c>
      <c r="G209" s="21">
        <v>79191.552599999995</v>
      </c>
      <c r="H209" s="21">
        <v>53743.672299999998</v>
      </c>
      <c r="I209" s="22">
        <v>23.78</v>
      </c>
      <c r="J209" s="22">
        <v>0.88</v>
      </c>
      <c r="K209" s="22">
        <v>12.16</v>
      </c>
      <c r="L209" s="22">
        <v>173.30289999999999</v>
      </c>
      <c r="M209" s="78" t="s">
        <v>109</v>
      </c>
      <c r="O209" s="59"/>
      <c r="P209" s="59"/>
      <c r="Q209" s="59"/>
      <c r="R209" s="77"/>
      <c r="S209" s="8"/>
      <c r="T209" s="8"/>
      <c r="U209" s="8"/>
    </row>
    <row r="210" spans="1:21" s="17" customFormat="1" ht="13.5" customHeight="1">
      <c r="A210" s="18" t="s">
        <v>840</v>
      </c>
      <c r="B210" s="19">
        <v>2.5192999999999999</v>
      </c>
      <c r="C210" s="20">
        <v>85715.237800000003</v>
      </c>
      <c r="D210" s="21">
        <v>50033.633600000001</v>
      </c>
      <c r="E210" s="21">
        <v>62514.298600000002</v>
      </c>
      <c r="F210" s="82">
        <v>116760.6251</v>
      </c>
      <c r="G210" s="21">
        <v>163057.34760000001</v>
      </c>
      <c r="H210" s="21">
        <v>98592.658800000005</v>
      </c>
      <c r="I210" s="22">
        <v>32.67</v>
      </c>
      <c r="J210" s="22">
        <v>3.64</v>
      </c>
      <c r="K210" s="22">
        <v>15.46</v>
      </c>
      <c r="L210" s="22">
        <v>173.2963</v>
      </c>
      <c r="M210" s="78" t="s">
        <v>109</v>
      </c>
      <c r="O210" s="59"/>
      <c r="P210" s="59"/>
      <c r="Q210" s="59"/>
      <c r="R210" s="77"/>
      <c r="S210" s="8"/>
      <c r="T210" s="8"/>
      <c r="U210" s="8"/>
    </row>
    <row r="211" spans="1:21" s="17" customFormat="1" ht="13.5" customHeight="1">
      <c r="A211" s="18" t="s">
        <v>193</v>
      </c>
      <c r="B211" s="19">
        <v>4.7153999999999998</v>
      </c>
      <c r="C211" s="20">
        <v>66576.984800000006</v>
      </c>
      <c r="D211" s="21">
        <v>44432.479599999999</v>
      </c>
      <c r="E211" s="21">
        <v>52299.657099999997</v>
      </c>
      <c r="F211" s="82">
        <v>88400.278099999996</v>
      </c>
      <c r="G211" s="21">
        <v>115381.712</v>
      </c>
      <c r="H211" s="21">
        <v>75132.240399999995</v>
      </c>
      <c r="I211" s="22">
        <v>30.64</v>
      </c>
      <c r="J211" s="22">
        <v>3.44</v>
      </c>
      <c r="K211" s="22">
        <v>15.31</v>
      </c>
      <c r="L211" s="22">
        <v>173.36269999999999</v>
      </c>
      <c r="M211" s="78" t="s">
        <v>109</v>
      </c>
      <c r="O211" s="59"/>
      <c r="P211" s="59"/>
      <c r="Q211" s="59"/>
      <c r="R211" s="77"/>
      <c r="S211" s="8"/>
      <c r="T211" s="8"/>
      <c r="U211" s="8"/>
    </row>
    <row r="212" spans="1:21" s="17" customFormat="1" ht="13.5" customHeight="1">
      <c r="A212" s="18" t="s">
        <v>194</v>
      </c>
      <c r="B212" s="19">
        <v>10.2974</v>
      </c>
      <c r="C212" s="20">
        <v>49660.4951</v>
      </c>
      <c r="D212" s="21">
        <v>36477.492400000003</v>
      </c>
      <c r="E212" s="21">
        <v>41868.910600000003</v>
      </c>
      <c r="F212" s="82">
        <v>62048.246200000001</v>
      </c>
      <c r="G212" s="21">
        <v>78862.611699999994</v>
      </c>
      <c r="H212" s="21">
        <v>54786.555</v>
      </c>
      <c r="I212" s="22">
        <v>27.62</v>
      </c>
      <c r="J212" s="22">
        <v>1.9</v>
      </c>
      <c r="K212" s="22">
        <v>15.27</v>
      </c>
      <c r="L212" s="22">
        <v>173.4606</v>
      </c>
      <c r="M212" s="78" t="s">
        <v>109</v>
      </c>
      <c r="O212" s="59"/>
      <c r="P212" s="59"/>
      <c r="Q212" s="59"/>
      <c r="R212" s="77"/>
      <c r="S212" s="8"/>
      <c r="T212" s="8"/>
      <c r="U212" s="8"/>
    </row>
    <row r="213" spans="1:21" s="17" customFormat="1" ht="13.5" customHeight="1">
      <c r="A213" s="18" t="s">
        <v>841</v>
      </c>
      <c r="B213" s="19">
        <v>1.7239</v>
      </c>
      <c r="C213" s="20">
        <v>41889.256800000003</v>
      </c>
      <c r="D213" s="21">
        <v>31449.655999999999</v>
      </c>
      <c r="E213" s="21">
        <v>35732.942199999998</v>
      </c>
      <c r="F213" s="82">
        <v>50745.149799999999</v>
      </c>
      <c r="G213" s="21">
        <v>62338.581100000003</v>
      </c>
      <c r="H213" s="21">
        <v>45277.562299999998</v>
      </c>
      <c r="I213" s="22">
        <v>25.5</v>
      </c>
      <c r="J213" s="22">
        <v>1.1499999999999999</v>
      </c>
      <c r="K213" s="22">
        <v>14.98</v>
      </c>
      <c r="L213" s="22">
        <v>173.48079999999999</v>
      </c>
      <c r="M213" s="78" t="s">
        <v>109</v>
      </c>
      <c r="O213" s="59"/>
      <c r="P213" s="59"/>
      <c r="Q213" s="59"/>
      <c r="R213" s="77"/>
      <c r="S213" s="8"/>
      <c r="T213" s="8"/>
      <c r="U213" s="8"/>
    </row>
    <row r="214" spans="1:21" s="17" customFormat="1" ht="13.5" customHeight="1">
      <c r="A214" s="18" t="s">
        <v>842</v>
      </c>
      <c r="B214" s="19">
        <v>1.1660999999999999</v>
      </c>
      <c r="C214" s="20">
        <v>42072.639999999999</v>
      </c>
      <c r="D214" s="21">
        <v>31677.0314</v>
      </c>
      <c r="E214" s="21">
        <v>36199.639499999997</v>
      </c>
      <c r="F214" s="82">
        <v>50606.784099999997</v>
      </c>
      <c r="G214" s="21">
        <v>61690.770900000003</v>
      </c>
      <c r="H214" s="21">
        <v>45377.7212</v>
      </c>
      <c r="I214" s="22">
        <v>22.52</v>
      </c>
      <c r="J214" s="22">
        <v>1.1200000000000001</v>
      </c>
      <c r="K214" s="22">
        <v>15.06</v>
      </c>
      <c r="L214" s="22">
        <v>173.36330000000001</v>
      </c>
      <c r="M214" s="78" t="s">
        <v>109</v>
      </c>
      <c r="O214" s="59"/>
      <c r="P214" s="59"/>
      <c r="Q214" s="59"/>
      <c r="R214" s="77"/>
      <c r="S214" s="8"/>
      <c r="T214" s="8"/>
      <c r="U214" s="8"/>
    </row>
    <row r="215" spans="1:21" s="17" customFormat="1" ht="13.5" customHeight="1">
      <c r="A215" s="12" t="s">
        <v>195</v>
      </c>
      <c r="B215" s="13">
        <v>3.3818000000000001</v>
      </c>
      <c r="C215" s="14">
        <v>43728.997900000002</v>
      </c>
      <c r="D215" s="15">
        <v>30804.167099999999</v>
      </c>
      <c r="E215" s="15">
        <v>37025.330099999999</v>
      </c>
      <c r="F215" s="82">
        <v>57779.005100000002</v>
      </c>
      <c r="G215" s="15">
        <v>75096.061600000001</v>
      </c>
      <c r="H215" s="15">
        <v>49584.582399999999</v>
      </c>
      <c r="I215" s="16">
        <v>15.64</v>
      </c>
      <c r="J215" s="16">
        <v>1.95</v>
      </c>
      <c r="K215" s="16">
        <v>13.25</v>
      </c>
      <c r="L215" s="16">
        <v>171.97710000000001</v>
      </c>
      <c r="M215" s="76" t="s">
        <v>105</v>
      </c>
      <c r="O215" s="59"/>
      <c r="P215" s="59"/>
      <c r="Q215" s="59"/>
      <c r="R215" s="77"/>
      <c r="S215" s="8"/>
      <c r="T215" s="8"/>
      <c r="U215" s="8"/>
    </row>
    <row r="216" spans="1:21" s="17" customFormat="1" ht="13.5" customHeight="1">
      <c r="A216" s="18" t="s">
        <v>843</v>
      </c>
      <c r="B216" s="19">
        <v>1.8717999999999999</v>
      </c>
      <c r="C216" s="20">
        <v>42660.3577</v>
      </c>
      <c r="D216" s="21">
        <v>22976.6666</v>
      </c>
      <c r="E216" s="21">
        <v>35530.9977</v>
      </c>
      <c r="F216" s="82">
        <v>59952.955499999996</v>
      </c>
      <c r="G216" s="21">
        <v>79429.856700000004</v>
      </c>
      <c r="H216" s="21">
        <v>49961.663200000003</v>
      </c>
      <c r="I216" s="22">
        <v>13.66</v>
      </c>
      <c r="J216" s="22">
        <v>2.76</v>
      </c>
      <c r="K216" s="22">
        <v>10.66</v>
      </c>
      <c r="L216" s="22">
        <v>171.8689</v>
      </c>
      <c r="M216" s="78" t="s">
        <v>105</v>
      </c>
      <c r="O216" s="59"/>
      <c r="P216" s="59"/>
      <c r="Q216" s="59"/>
      <c r="R216" s="77"/>
      <c r="S216" s="8"/>
      <c r="T216" s="8"/>
      <c r="U216" s="8"/>
    </row>
    <row r="217" spans="1:21" s="17" customFormat="1" ht="13.5" customHeight="1">
      <c r="A217" s="12" t="s">
        <v>196</v>
      </c>
      <c r="B217" s="13">
        <v>3.6718999999999999</v>
      </c>
      <c r="C217" s="14">
        <v>48611.485200000003</v>
      </c>
      <c r="D217" s="15">
        <v>39062.060599999997</v>
      </c>
      <c r="E217" s="15">
        <v>43275.709499999997</v>
      </c>
      <c r="F217" s="82">
        <v>55491.410300000003</v>
      </c>
      <c r="G217" s="15">
        <v>64452.512000000002</v>
      </c>
      <c r="H217" s="15">
        <v>51266.381000000001</v>
      </c>
      <c r="I217" s="16">
        <v>11.25</v>
      </c>
      <c r="J217" s="16">
        <v>5.17</v>
      </c>
      <c r="K217" s="16">
        <v>15.96</v>
      </c>
      <c r="L217" s="16">
        <v>173.6551</v>
      </c>
      <c r="M217" s="76" t="s">
        <v>109</v>
      </c>
      <c r="O217" s="59"/>
      <c r="P217" s="59"/>
      <c r="Q217" s="59"/>
      <c r="R217" s="77"/>
      <c r="S217" s="8"/>
      <c r="T217" s="8"/>
      <c r="U217" s="8"/>
    </row>
    <row r="218" spans="1:21" s="17" customFormat="1" ht="13.5" customHeight="1">
      <c r="A218" s="18" t="s">
        <v>625</v>
      </c>
      <c r="B218" s="19">
        <v>2.7098</v>
      </c>
      <c r="C218" s="20">
        <v>49335.318299999999</v>
      </c>
      <c r="D218" s="21">
        <v>39387.114800000003</v>
      </c>
      <c r="E218" s="21">
        <v>43478.025999999998</v>
      </c>
      <c r="F218" s="82">
        <v>55940.058700000001</v>
      </c>
      <c r="G218" s="21">
        <v>64330.845600000001</v>
      </c>
      <c r="H218" s="21">
        <v>51299.804199999999</v>
      </c>
      <c r="I218" s="22">
        <v>11.17</v>
      </c>
      <c r="J218" s="22">
        <v>5.8</v>
      </c>
      <c r="K218" s="22">
        <v>15.9</v>
      </c>
      <c r="L218" s="22">
        <v>173.46950000000001</v>
      </c>
      <c r="M218" s="78" t="s">
        <v>109</v>
      </c>
      <c r="O218" s="59"/>
      <c r="P218" s="59"/>
      <c r="Q218" s="59"/>
      <c r="R218" s="77"/>
      <c r="S218" s="8"/>
      <c r="T218" s="8"/>
      <c r="U218" s="8"/>
    </row>
    <row r="219" spans="1:21" s="17" customFormat="1" ht="13.5" customHeight="1">
      <c r="A219" s="12" t="s">
        <v>197</v>
      </c>
      <c r="B219" s="13">
        <v>1.9133</v>
      </c>
      <c r="C219" s="14">
        <v>33243.497300000003</v>
      </c>
      <c r="D219" s="15">
        <v>23490.231899999999</v>
      </c>
      <c r="E219" s="15">
        <v>29557.2029</v>
      </c>
      <c r="F219" s="82">
        <v>39992.6924</v>
      </c>
      <c r="G219" s="15">
        <v>45647.8874</v>
      </c>
      <c r="H219" s="15">
        <v>34767.163800000002</v>
      </c>
      <c r="I219" s="16">
        <v>10.58</v>
      </c>
      <c r="J219" s="16">
        <v>0.72</v>
      </c>
      <c r="K219" s="16">
        <v>13.03</v>
      </c>
      <c r="L219" s="16">
        <v>174.2662</v>
      </c>
      <c r="M219" s="76" t="s">
        <v>109</v>
      </c>
      <c r="O219" s="59"/>
      <c r="P219" s="59"/>
      <c r="Q219" s="59"/>
      <c r="R219" s="77"/>
      <c r="S219" s="8"/>
      <c r="T219" s="8"/>
      <c r="U219" s="8"/>
    </row>
    <row r="220" spans="1:21" s="17" customFormat="1" ht="13.5" customHeight="1">
      <c r="A220" s="12" t="s">
        <v>198</v>
      </c>
      <c r="B220" s="13">
        <v>0.1278</v>
      </c>
      <c r="C220" s="14">
        <v>46098.360800000002</v>
      </c>
      <c r="D220" s="15">
        <v>36198.449699999997</v>
      </c>
      <c r="E220" s="15">
        <v>41878.826500000003</v>
      </c>
      <c r="F220" s="82">
        <v>54263.700700000001</v>
      </c>
      <c r="G220" s="15">
        <v>69963.7215</v>
      </c>
      <c r="H220" s="15">
        <v>50101.536399999997</v>
      </c>
      <c r="I220" s="16">
        <v>13.94</v>
      </c>
      <c r="J220" s="16">
        <v>1.89</v>
      </c>
      <c r="K220" s="16">
        <v>10.08</v>
      </c>
      <c r="L220" s="16">
        <v>172.7013</v>
      </c>
      <c r="M220" s="76" t="s">
        <v>109</v>
      </c>
      <c r="O220" s="59"/>
      <c r="P220" s="59"/>
      <c r="Q220" s="59"/>
      <c r="R220" s="77"/>
      <c r="S220" s="8"/>
      <c r="T220" s="8"/>
      <c r="U220" s="8"/>
    </row>
    <row r="221" spans="1:21" s="17" customFormat="1" ht="13.5" customHeight="1">
      <c r="A221" s="12" t="s">
        <v>199</v>
      </c>
      <c r="B221" s="13">
        <v>1.1698999999999999</v>
      </c>
      <c r="C221" s="14">
        <v>40424.522299999997</v>
      </c>
      <c r="D221" s="15">
        <v>31920.0003</v>
      </c>
      <c r="E221" s="15">
        <v>36178.249900000003</v>
      </c>
      <c r="F221" s="82">
        <v>47207.727700000003</v>
      </c>
      <c r="G221" s="15">
        <v>56190.076000000001</v>
      </c>
      <c r="H221" s="15">
        <v>43114.340900000003</v>
      </c>
      <c r="I221" s="16">
        <v>14.97</v>
      </c>
      <c r="J221" s="16">
        <v>1.21</v>
      </c>
      <c r="K221" s="16">
        <v>13.73</v>
      </c>
      <c r="L221" s="16">
        <v>173.14420000000001</v>
      </c>
      <c r="M221" s="76" t="s">
        <v>109</v>
      </c>
      <c r="O221" s="59"/>
      <c r="P221" s="59"/>
      <c r="Q221" s="59"/>
      <c r="R221" s="77"/>
      <c r="S221" s="8"/>
      <c r="T221" s="8"/>
      <c r="U221" s="8"/>
    </row>
    <row r="222" spans="1:21" s="17" customFormat="1" ht="13.5" customHeight="1">
      <c r="A222" s="18" t="s">
        <v>633</v>
      </c>
      <c r="B222" s="19">
        <v>0.2949</v>
      </c>
      <c r="C222" s="20">
        <v>40724.370699999999</v>
      </c>
      <c r="D222" s="21">
        <v>30932.450199999999</v>
      </c>
      <c r="E222" s="21">
        <v>36858.2886</v>
      </c>
      <c r="F222" s="82">
        <v>44923.974099999999</v>
      </c>
      <c r="G222" s="21">
        <v>50329.655500000001</v>
      </c>
      <c r="H222" s="21">
        <v>41189.8874</v>
      </c>
      <c r="I222" s="22">
        <v>12.11</v>
      </c>
      <c r="J222" s="22">
        <v>2.12</v>
      </c>
      <c r="K222" s="22">
        <v>16.39</v>
      </c>
      <c r="L222" s="22">
        <v>175.797</v>
      </c>
      <c r="M222" s="78" t="s">
        <v>109</v>
      </c>
      <c r="O222" s="59"/>
      <c r="P222" s="59"/>
      <c r="Q222" s="59"/>
      <c r="R222" s="77"/>
      <c r="S222" s="8"/>
      <c r="T222" s="8"/>
      <c r="U222" s="8"/>
    </row>
    <row r="223" spans="1:21" s="17" customFormat="1" ht="13.5" customHeight="1">
      <c r="A223" s="12" t="s">
        <v>200</v>
      </c>
      <c r="B223" s="13">
        <v>15.412000000000001</v>
      </c>
      <c r="C223" s="14">
        <v>65639.908599999995</v>
      </c>
      <c r="D223" s="15">
        <v>39205.029300000002</v>
      </c>
      <c r="E223" s="15">
        <v>49478.568299999999</v>
      </c>
      <c r="F223" s="82">
        <v>86716.902000000002</v>
      </c>
      <c r="G223" s="15">
        <v>115422.61169999999</v>
      </c>
      <c r="H223" s="15">
        <v>74171.335600000006</v>
      </c>
      <c r="I223" s="16">
        <v>15.5</v>
      </c>
      <c r="J223" s="16">
        <v>0.71</v>
      </c>
      <c r="K223" s="16">
        <v>10.4</v>
      </c>
      <c r="L223" s="16">
        <v>171.64250000000001</v>
      </c>
      <c r="M223" s="76" t="s">
        <v>109</v>
      </c>
      <c r="O223" s="59"/>
      <c r="P223" s="59"/>
      <c r="Q223" s="59"/>
      <c r="R223" s="77"/>
      <c r="S223" s="8"/>
      <c r="T223" s="8"/>
      <c r="U223" s="8"/>
    </row>
    <row r="224" spans="1:21" s="17" customFormat="1" ht="13.5" customHeight="1">
      <c r="A224" s="18" t="s">
        <v>201</v>
      </c>
      <c r="B224" s="19">
        <v>5.6970999999999998</v>
      </c>
      <c r="C224" s="20">
        <v>60890.845800000003</v>
      </c>
      <c r="D224" s="21">
        <v>37613.012499999997</v>
      </c>
      <c r="E224" s="21">
        <v>46161.5507</v>
      </c>
      <c r="F224" s="82">
        <v>78524.212799999994</v>
      </c>
      <c r="G224" s="21">
        <v>107432.5255</v>
      </c>
      <c r="H224" s="21">
        <v>68804.156600000002</v>
      </c>
      <c r="I224" s="22">
        <v>19.28</v>
      </c>
      <c r="J224" s="22">
        <v>0.72</v>
      </c>
      <c r="K224" s="22">
        <v>10.35</v>
      </c>
      <c r="L224" s="22">
        <v>171.16120000000001</v>
      </c>
      <c r="M224" s="78" t="s">
        <v>109</v>
      </c>
      <c r="O224" s="59"/>
      <c r="P224" s="59"/>
      <c r="Q224" s="59"/>
      <c r="R224" s="77"/>
      <c r="S224" s="8"/>
      <c r="T224" s="8"/>
      <c r="U224" s="8"/>
    </row>
    <row r="225" spans="1:21" s="17" customFormat="1" ht="13.5" customHeight="1">
      <c r="A225" s="18" t="s">
        <v>844</v>
      </c>
      <c r="B225" s="19">
        <v>0.8246</v>
      </c>
      <c r="C225" s="20">
        <v>76691.146200000003</v>
      </c>
      <c r="D225" s="21">
        <v>53428.1996</v>
      </c>
      <c r="E225" s="21">
        <v>66052.854399999997</v>
      </c>
      <c r="F225" s="82">
        <v>103991.99219999999</v>
      </c>
      <c r="G225" s="21">
        <v>149475.95110000001</v>
      </c>
      <c r="H225" s="21">
        <v>92550.138800000001</v>
      </c>
      <c r="I225" s="22">
        <v>15.3</v>
      </c>
      <c r="J225" s="22">
        <v>0.6</v>
      </c>
      <c r="K225" s="22">
        <v>10.14</v>
      </c>
      <c r="L225" s="22">
        <v>172.99709999999999</v>
      </c>
      <c r="M225" s="78" t="s">
        <v>105</v>
      </c>
      <c r="O225" s="59"/>
      <c r="P225" s="59"/>
      <c r="Q225" s="59"/>
      <c r="R225" s="77"/>
      <c r="S225" s="8"/>
      <c r="T225" s="8"/>
      <c r="U225" s="8"/>
    </row>
    <row r="226" spans="1:21" s="17" customFormat="1" ht="13.5" customHeight="1">
      <c r="A226" s="18" t="s">
        <v>845</v>
      </c>
      <c r="B226" s="19">
        <v>1.4252</v>
      </c>
      <c r="C226" s="20">
        <v>66650.9571</v>
      </c>
      <c r="D226" s="21">
        <v>41611.364099999999</v>
      </c>
      <c r="E226" s="21">
        <v>52555.648399999998</v>
      </c>
      <c r="F226" s="82">
        <v>86023.104300000006</v>
      </c>
      <c r="G226" s="21">
        <v>106893.68090000001</v>
      </c>
      <c r="H226" s="21">
        <v>73713.219200000007</v>
      </c>
      <c r="I226" s="22">
        <v>15.69</v>
      </c>
      <c r="J226" s="22">
        <v>0.47</v>
      </c>
      <c r="K226" s="22">
        <v>10.93</v>
      </c>
      <c r="L226" s="22">
        <v>169.42320000000001</v>
      </c>
      <c r="M226" s="78" t="s">
        <v>109</v>
      </c>
      <c r="O226" s="59"/>
      <c r="P226" s="59"/>
      <c r="Q226" s="59"/>
      <c r="R226" s="77"/>
      <c r="S226" s="8"/>
      <c r="T226" s="8"/>
      <c r="U226" s="8"/>
    </row>
    <row r="227" spans="1:21" s="17" customFormat="1" ht="13.5" customHeight="1">
      <c r="A227" s="18" t="s">
        <v>846</v>
      </c>
      <c r="B227" s="19">
        <v>0.2752</v>
      </c>
      <c r="C227" s="20">
        <v>70700.535300000003</v>
      </c>
      <c r="D227" s="21">
        <v>47043.920100000003</v>
      </c>
      <c r="E227" s="21">
        <v>55563.0458</v>
      </c>
      <c r="F227" s="82">
        <v>87466.157399999996</v>
      </c>
      <c r="G227" s="21">
        <v>108240.25</v>
      </c>
      <c r="H227" s="21">
        <v>74502.654699999999</v>
      </c>
      <c r="I227" s="22">
        <v>16.73</v>
      </c>
      <c r="J227" s="22">
        <v>0.35</v>
      </c>
      <c r="K227" s="22">
        <v>11.04</v>
      </c>
      <c r="L227" s="22">
        <v>168.48740000000001</v>
      </c>
      <c r="M227" s="78" t="s">
        <v>109</v>
      </c>
      <c r="O227" s="59"/>
      <c r="P227" s="59"/>
      <c r="Q227" s="59"/>
      <c r="R227" s="77"/>
      <c r="S227" s="8"/>
      <c r="T227" s="8"/>
      <c r="U227" s="8"/>
    </row>
    <row r="228" spans="1:21" s="17" customFormat="1" ht="13.5" customHeight="1">
      <c r="A228" s="18" t="s">
        <v>847</v>
      </c>
      <c r="B228" s="19">
        <v>0.61</v>
      </c>
      <c r="C228" s="20">
        <v>51304.6466</v>
      </c>
      <c r="D228" s="21">
        <v>34627.35</v>
      </c>
      <c r="E228" s="21">
        <v>39233.573400000001</v>
      </c>
      <c r="F228" s="82">
        <v>69459.762100000007</v>
      </c>
      <c r="G228" s="21">
        <v>84269.752600000007</v>
      </c>
      <c r="H228" s="21">
        <v>57060.644500000002</v>
      </c>
      <c r="I228" s="22">
        <v>16.350000000000001</v>
      </c>
      <c r="J228" s="22">
        <v>0.69</v>
      </c>
      <c r="K228" s="22">
        <v>11.22</v>
      </c>
      <c r="L228" s="22">
        <v>172.32550000000001</v>
      </c>
      <c r="M228" s="78" t="s">
        <v>105</v>
      </c>
      <c r="O228" s="59"/>
      <c r="P228" s="59"/>
      <c r="Q228" s="59"/>
      <c r="R228" s="77"/>
      <c r="S228" s="8"/>
      <c r="T228" s="8"/>
      <c r="U228" s="8"/>
    </row>
    <row r="229" spans="1:21" s="17" customFormat="1" ht="13.5" customHeight="1">
      <c r="A229" s="18" t="s">
        <v>848</v>
      </c>
      <c r="B229" s="19">
        <v>1.2827</v>
      </c>
      <c r="C229" s="20">
        <v>65006.424400000004</v>
      </c>
      <c r="D229" s="21">
        <v>39258.931199999999</v>
      </c>
      <c r="E229" s="21">
        <v>48030.609100000001</v>
      </c>
      <c r="F229" s="82">
        <v>100445.4078</v>
      </c>
      <c r="G229" s="21">
        <v>136249.4865</v>
      </c>
      <c r="H229" s="21">
        <v>81548.118700000006</v>
      </c>
      <c r="I229" s="22">
        <v>12.86</v>
      </c>
      <c r="J229" s="22">
        <v>0.15</v>
      </c>
      <c r="K229" s="22">
        <v>9.99</v>
      </c>
      <c r="L229" s="22">
        <v>171.69390000000001</v>
      </c>
      <c r="M229" s="78" t="s">
        <v>149</v>
      </c>
      <c r="O229" s="59"/>
      <c r="P229" s="59"/>
      <c r="Q229" s="59"/>
      <c r="R229" s="77"/>
      <c r="S229" s="8"/>
      <c r="T229" s="8"/>
      <c r="U229" s="8"/>
    </row>
    <row r="230" spans="1:21" s="17" customFormat="1" ht="13.5" customHeight="1">
      <c r="A230" s="18" t="s">
        <v>849</v>
      </c>
      <c r="B230" s="19">
        <v>4.7083000000000004</v>
      </c>
      <c r="C230" s="20">
        <v>69109.655199999994</v>
      </c>
      <c r="D230" s="21">
        <v>43561.725700000003</v>
      </c>
      <c r="E230" s="21">
        <v>52227.481500000002</v>
      </c>
      <c r="F230" s="82">
        <v>90205.062900000004</v>
      </c>
      <c r="G230" s="21">
        <v>121867.3314</v>
      </c>
      <c r="H230" s="21">
        <v>78092.149999999994</v>
      </c>
      <c r="I230" s="22">
        <v>12.87</v>
      </c>
      <c r="J230" s="22">
        <v>1.04</v>
      </c>
      <c r="K230" s="22">
        <v>10.45</v>
      </c>
      <c r="L230" s="22">
        <v>172.76599999999999</v>
      </c>
      <c r="M230" s="78" t="s">
        <v>109</v>
      </c>
      <c r="O230" s="59"/>
      <c r="P230" s="59"/>
      <c r="Q230" s="59"/>
      <c r="R230" s="77"/>
      <c r="S230" s="8"/>
      <c r="T230" s="8"/>
      <c r="U230" s="8"/>
    </row>
    <row r="231" spans="1:21" s="17" customFormat="1" ht="13.5" customHeight="1">
      <c r="A231" s="12" t="s">
        <v>202</v>
      </c>
      <c r="B231" s="13">
        <v>4.8136999999999999</v>
      </c>
      <c r="C231" s="14">
        <v>73321.487099999998</v>
      </c>
      <c r="D231" s="15">
        <v>43127.8603</v>
      </c>
      <c r="E231" s="15">
        <v>54937.114600000001</v>
      </c>
      <c r="F231" s="82">
        <v>111356.0839</v>
      </c>
      <c r="G231" s="15">
        <v>155227.228</v>
      </c>
      <c r="H231" s="15">
        <v>95550.563500000004</v>
      </c>
      <c r="I231" s="16">
        <v>24.2</v>
      </c>
      <c r="J231" s="16">
        <v>0.72</v>
      </c>
      <c r="K231" s="16">
        <v>10.84</v>
      </c>
      <c r="L231" s="16">
        <v>172.72909999999999</v>
      </c>
      <c r="M231" s="76" t="s">
        <v>109</v>
      </c>
      <c r="O231" s="59"/>
      <c r="P231" s="59"/>
      <c r="Q231" s="59"/>
      <c r="R231" s="77"/>
      <c r="S231" s="8"/>
      <c r="T231" s="8"/>
      <c r="U231" s="8"/>
    </row>
    <row r="232" spans="1:21" s="17" customFormat="1" ht="13.5" customHeight="1">
      <c r="A232" s="18" t="s">
        <v>203</v>
      </c>
      <c r="B232" s="19">
        <v>3.0445000000000002</v>
      </c>
      <c r="C232" s="20">
        <v>72604.124899999995</v>
      </c>
      <c r="D232" s="21">
        <v>45520.573499999999</v>
      </c>
      <c r="E232" s="21">
        <v>55313.95</v>
      </c>
      <c r="F232" s="82">
        <v>105378.50139999999</v>
      </c>
      <c r="G232" s="21">
        <v>144017.87330000001</v>
      </c>
      <c r="H232" s="21">
        <v>88787.025399999999</v>
      </c>
      <c r="I232" s="22">
        <v>20.91</v>
      </c>
      <c r="J232" s="22">
        <v>0.91</v>
      </c>
      <c r="K232" s="22">
        <v>10.99</v>
      </c>
      <c r="L232" s="22">
        <v>172.4555</v>
      </c>
      <c r="M232" s="78" t="s">
        <v>109</v>
      </c>
      <c r="O232" s="59"/>
      <c r="P232" s="59"/>
      <c r="Q232" s="59"/>
      <c r="R232" s="77"/>
      <c r="S232" s="8"/>
      <c r="T232" s="8"/>
      <c r="U232" s="8"/>
    </row>
    <row r="233" spans="1:21" s="17" customFormat="1" ht="13.5" customHeight="1">
      <c r="A233" s="18" t="s">
        <v>850</v>
      </c>
      <c r="B233" s="19">
        <v>0.38329999999999997</v>
      </c>
      <c r="C233" s="20">
        <v>72137.930500000002</v>
      </c>
      <c r="D233" s="21">
        <v>51878.004300000001</v>
      </c>
      <c r="E233" s="21">
        <v>59899.6558</v>
      </c>
      <c r="F233" s="82">
        <v>102980.06789999999</v>
      </c>
      <c r="G233" s="21">
        <v>130446.74310000001</v>
      </c>
      <c r="H233" s="21">
        <v>85866.194600000003</v>
      </c>
      <c r="I233" s="22">
        <v>20.57</v>
      </c>
      <c r="J233" s="22">
        <v>1.1599999999999999</v>
      </c>
      <c r="K233" s="22">
        <v>10.91</v>
      </c>
      <c r="L233" s="22">
        <v>172.95609999999999</v>
      </c>
      <c r="M233" s="78" t="s">
        <v>109</v>
      </c>
      <c r="O233" s="59"/>
      <c r="P233" s="59"/>
      <c r="Q233" s="59"/>
      <c r="R233" s="77"/>
      <c r="S233" s="8"/>
      <c r="T233" s="8"/>
      <c r="U233" s="8"/>
    </row>
    <row r="234" spans="1:21" s="17" customFormat="1" ht="13.5" customHeight="1">
      <c r="A234" s="18" t="s">
        <v>851</v>
      </c>
      <c r="B234" s="19">
        <v>0.2994</v>
      </c>
      <c r="C234" s="20">
        <v>127211.51730000001</v>
      </c>
      <c r="D234" s="21">
        <v>59515.937599999997</v>
      </c>
      <c r="E234" s="21">
        <v>95741.1394</v>
      </c>
      <c r="F234" s="82">
        <v>245139.01699999999</v>
      </c>
      <c r="G234" s="21">
        <v>345445.75140000001</v>
      </c>
      <c r="H234" s="21">
        <v>179203.00889999999</v>
      </c>
      <c r="I234" s="22">
        <v>31.07</v>
      </c>
      <c r="J234" s="22">
        <v>0.25</v>
      </c>
      <c r="K234" s="22">
        <v>10.220000000000001</v>
      </c>
      <c r="L234" s="22">
        <v>172.81200000000001</v>
      </c>
      <c r="M234" s="78" t="s">
        <v>149</v>
      </c>
      <c r="O234" s="59"/>
      <c r="P234" s="59"/>
      <c r="Q234" s="59"/>
      <c r="R234" s="77"/>
      <c r="S234" s="8"/>
      <c r="T234" s="8"/>
      <c r="U234" s="8"/>
    </row>
    <row r="235" spans="1:21" s="17" customFormat="1" ht="13.5" customHeight="1">
      <c r="A235" s="18" t="s">
        <v>852</v>
      </c>
      <c r="B235" s="19">
        <v>0.51180000000000003</v>
      </c>
      <c r="C235" s="20">
        <v>65704.4375</v>
      </c>
      <c r="D235" s="21">
        <v>39540.428599999999</v>
      </c>
      <c r="E235" s="21">
        <v>48472.9202</v>
      </c>
      <c r="F235" s="82">
        <v>102741.8768</v>
      </c>
      <c r="G235" s="21">
        <v>123252.9918</v>
      </c>
      <c r="H235" s="21">
        <v>78030.5092</v>
      </c>
      <c r="I235" s="22">
        <v>21.14</v>
      </c>
      <c r="J235" s="22">
        <v>0.2</v>
      </c>
      <c r="K235" s="22">
        <v>10.87</v>
      </c>
      <c r="L235" s="22">
        <v>173.63</v>
      </c>
      <c r="M235" s="78" t="s">
        <v>109</v>
      </c>
      <c r="O235" s="59"/>
      <c r="P235" s="59"/>
      <c r="Q235" s="59"/>
      <c r="R235" s="77"/>
      <c r="S235" s="8"/>
      <c r="T235" s="8"/>
      <c r="U235" s="8"/>
    </row>
    <row r="236" spans="1:21" s="17" customFormat="1" ht="13.5" customHeight="1">
      <c r="A236" s="18" t="s">
        <v>853</v>
      </c>
      <c r="B236" s="19">
        <v>0.48099999999999998</v>
      </c>
      <c r="C236" s="20">
        <v>61650.988899999997</v>
      </c>
      <c r="D236" s="21">
        <v>36896.292500000003</v>
      </c>
      <c r="E236" s="21">
        <v>40135.657599999999</v>
      </c>
      <c r="F236" s="82">
        <v>102613.4016</v>
      </c>
      <c r="G236" s="21">
        <v>166064.9253</v>
      </c>
      <c r="H236" s="21">
        <v>92847.516399999993</v>
      </c>
      <c r="I236" s="22">
        <v>30.77</v>
      </c>
      <c r="J236" s="22">
        <v>0.33</v>
      </c>
      <c r="K236" s="22">
        <v>10.08</v>
      </c>
      <c r="L236" s="22">
        <v>173.2422</v>
      </c>
      <c r="M236" s="78" t="s">
        <v>109</v>
      </c>
      <c r="O236" s="59"/>
      <c r="P236" s="59"/>
      <c r="Q236" s="59"/>
      <c r="R236" s="77"/>
      <c r="S236" s="8"/>
      <c r="T236" s="8"/>
      <c r="U236" s="8"/>
    </row>
    <row r="237" spans="1:21" s="17" customFormat="1" ht="13.5" customHeight="1">
      <c r="A237" s="12" t="s">
        <v>204</v>
      </c>
      <c r="B237" s="13">
        <v>11.7287</v>
      </c>
      <c r="C237" s="14">
        <v>68095.618900000001</v>
      </c>
      <c r="D237" s="15">
        <v>41611.185700000002</v>
      </c>
      <c r="E237" s="15">
        <v>51773.676899999999</v>
      </c>
      <c r="F237" s="82">
        <v>94510.169599999994</v>
      </c>
      <c r="G237" s="15">
        <v>127424.13740000001</v>
      </c>
      <c r="H237" s="15">
        <v>79106.566300000006</v>
      </c>
      <c r="I237" s="16">
        <v>14.9</v>
      </c>
      <c r="J237" s="16">
        <v>0.66</v>
      </c>
      <c r="K237" s="16">
        <v>11.26</v>
      </c>
      <c r="L237" s="16">
        <v>172.43510000000001</v>
      </c>
      <c r="M237" s="76" t="s">
        <v>109</v>
      </c>
      <c r="O237" s="59"/>
      <c r="P237" s="59"/>
      <c r="Q237" s="59"/>
      <c r="R237" s="77"/>
      <c r="S237" s="8"/>
      <c r="T237" s="8"/>
      <c r="U237" s="8"/>
    </row>
    <row r="238" spans="1:21" s="17" customFormat="1" ht="13.5" customHeight="1">
      <c r="A238" s="18" t="s">
        <v>854</v>
      </c>
      <c r="B238" s="19">
        <v>0.95750000000000002</v>
      </c>
      <c r="C238" s="20">
        <v>86992.039900000003</v>
      </c>
      <c r="D238" s="21">
        <v>51526.342499999999</v>
      </c>
      <c r="E238" s="21">
        <v>65400.755799999999</v>
      </c>
      <c r="F238" s="82">
        <v>112814.05809999999</v>
      </c>
      <c r="G238" s="21">
        <v>142449.19889999999</v>
      </c>
      <c r="H238" s="21">
        <v>94991.343599999993</v>
      </c>
      <c r="I238" s="22">
        <v>15.62</v>
      </c>
      <c r="J238" s="22">
        <v>0.59</v>
      </c>
      <c r="K238" s="22">
        <v>11.95</v>
      </c>
      <c r="L238" s="22">
        <v>171.99690000000001</v>
      </c>
      <c r="M238" s="78" t="s">
        <v>109</v>
      </c>
      <c r="O238" s="59"/>
      <c r="P238" s="59"/>
      <c r="Q238" s="59"/>
      <c r="R238" s="77"/>
      <c r="S238" s="8"/>
      <c r="T238" s="8"/>
      <c r="U238" s="8"/>
    </row>
    <row r="239" spans="1:21" s="17" customFormat="1" ht="13.5" customHeight="1">
      <c r="A239" s="18" t="s">
        <v>855</v>
      </c>
      <c r="B239" s="19">
        <v>0.87180000000000002</v>
      </c>
      <c r="C239" s="20">
        <v>69969.141399999993</v>
      </c>
      <c r="D239" s="21">
        <v>44613.109100000001</v>
      </c>
      <c r="E239" s="21">
        <v>56088.697800000002</v>
      </c>
      <c r="F239" s="82">
        <v>101739.2383</v>
      </c>
      <c r="G239" s="21">
        <v>141931.68400000001</v>
      </c>
      <c r="H239" s="21">
        <v>87780.075100000002</v>
      </c>
      <c r="I239" s="22">
        <v>19.829999999999998</v>
      </c>
      <c r="J239" s="22">
        <v>0.39</v>
      </c>
      <c r="K239" s="22">
        <v>10.82</v>
      </c>
      <c r="L239" s="22">
        <v>172.60550000000001</v>
      </c>
      <c r="M239" s="78" t="s">
        <v>109</v>
      </c>
      <c r="O239" s="59"/>
      <c r="P239" s="59"/>
      <c r="Q239" s="59"/>
      <c r="R239" s="77"/>
      <c r="S239" s="8"/>
      <c r="T239" s="8"/>
      <c r="U239" s="8"/>
    </row>
    <row r="240" spans="1:21" s="17" customFormat="1" ht="13.5" customHeight="1">
      <c r="A240" s="18" t="s">
        <v>856</v>
      </c>
      <c r="B240" s="19">
        <v>1.2376</v>
      </c>
      <c r="C240" s="20">
        <v>53960.501700000001</v>
      </c>
      <c r="D240" s="21">
        <v>42908.392999999996</v>
      </c>
      <c r="E240" s="21">
        <v>46859.534899999999</v>
      </c>
      <c r="F240" s="82">
        <v>64410.013099999996</v>
      </c>
      <c r="G240" s="21">
        <v>75865.848199999993</v>
      </c>
      <c r="H240" s="21">
        <v>57055.474300000002</v>
      </c>
      <c r="I240" s="22">
        <v>19.149999999999999</v>
      </c>
      <c r="J240" s="22">
        <v>0.13</v>
      </c>
      <c r="K240" s="22">
        <v>13.25</v>
      </c>
      <c r="L240" s="22">
        <v>172.97210000000001</v>
      </c>
      <c r="M240" s="78" t="s">
        <v>109</v>
      </c>
      <c r="O240" s="59"/>
      <c r="P240" s="59"/>
      <c r="Q240" s="59"/>
      <c r="R240" s="77"/>
      <c r="S240" s="8"/>
      <c r="T240" s="8"/>
      <c r="U240" s="8"/>
    </row>
    <row r="241" spans="1:21" s="17" customFormat="1" ht="13.5" customHeight="1">
      <c r="A241" s="18" t="s">
        <v>857</v>
      </c>
      <c r="B241" s="19">
        <v>0.73839999999999995</v>
      </c>
      <c r="C241" s="20">
        <v>67361.618700000006</v>
      </c>
      <c r="D241" s="21">
        <v>40213.924099999997</v>
      </c>
      <c r="E241" s="21">
        <v>51408.046000000002</v>
      </c>
      <c r="F241" s="82">
        <v>87699.367100000003</v>
      </c>
      <c r="G241" s="21">
        <v>105627.9298</v>
      </c>
      <c r="H241" s="21">
        <v>72032.911900000006</v>
      </c>
      <c r="I241" s="22">
        <v>10.65</v>
      </c>
      <c r="J241" s="22">
        <v>1.03</v>
      </c>
      <c r="K241" s="22">
        <v>11</v>
      </c>
      <c r="L241" s="22">
        <v>174.88470000000001</v>
      </c>
      <c r="M241" s="78" t="s">
        <v>109</v>
      </c>
      <c r="O241" s="59"/>
      <c r="P241" s="59"/>
      <c r="Q241" s="59"/>
      <c r="R241" s="77"/>
      <c r="S241" s="8"/>
      <c r="T241" s="8"/>
      <c r="U241" s="8"/>
    </row>
    <row r="242" spans="1:21" s="17" customFormat="1" ht="13.5" customHeight="1">
      <c r="A242" s="18" t="s">
        <v>858</v>
      </c>
      <c r="B242" s="19">
        <v>0.93169999999999997</v>
      </c>
      <c r="C242" s="20">
        <v>63489.888099999996</v>
      </c>
      <c r="D242" s="21">
        <v>46325.491800000003</v>
      </c>
      <c r="E242" s="21">
        <v>54034.870799999997</v>
      </c>
      <c r="F242" s="82">
        <v>86837.219100000002</v>
      </c>
      <c r="G242" s="21">
        <v>119905.0306</v>
      </c>
      <c r="H242" s="21">
        <v>76515.761899999998</v>
      </c>
      <c r="I242" s="22">
        <v>12.76</v>
      </c>
      <c r="J242" s="22">
        <v>0.3</v>
      </c>
      <c r="K242" s="22">
        <v>11.21</v>
      </c>
      <c r="L242" s="22">
        <v>172.8561</v>
      </c>
      <c r="M242" s="78" t="s">
        <v>109</v>
      </c>
      <c r="O242" s="59"/>
      <c r="P242" s="59"/>
      <c r="Q242" s="59"/>
      <c r="R242" s="77"/>
      <c r="S242" s="8"/>
      <c r="T242" s="8"/>
      <c r="U242" s="8"/>
    </row>
    <row r="243" spans="1:21" s="17" customFormat="1" ht="13.5" customHeight="1">
      <c r="A243" s="18" t="s">
        <v>859</v>
      </c>
      <c r="B243" s="19">
        <v>2.9171999999999998</v>
      </c>
      <c r="C243" s="20">
        <v>70890.917799999996</v>
      </c>
      <c r="D243" s="21">
        <v>43417.4041</v>
      </c>
      <c r="E243" s="21">
        <v>53826.401700000002</v>
      </c>
      <c r="F243" s="82">
        <v>95299.555399999997</v>
      </c>
      <c r="G243" s="21">
        <v>127936.71799999999</v>
      </c>
      <c r="H243" s="21">
        <v>80449.084000000003</v>
      </c>
      <c r="I243" s="22">
        <v>13.09</v>
      </c>
      <c r="J243" s="22">
        <v>0.44</v>
      </c>
      <c r="K243" s="22">
        <v>10.72</v>
      </c>
      <c r="L243" s="22">
        <v>171.62610000000001</v>
      </c>
      <c r="M243" s="78" t="s">
        <v>109</v>
      </c>
      <c r="O243" s="59"/>
      <c r="P243" s="59"/>
      <c r="Q243" s="59"/>
      <c r="R243" s="77"/>
      <c r="S243" s="8"/>
      <c r="T243" s="8"/>
      <c r="U243" s="8"/>
    </row>
    <row r="244" spans="1:21" s="17" customFormat="1" ht="13.5" customHeight="1">
      <c r="A244" s="18" t="s">
        <v>860</v>
      </c>
      <c r="B244" s="19">
        <v>3.9714</v>
      </c>
      <c r="C244" s="20">
        <v>71216.259300000005</v>
      </c>
      <c r="D244" s="21">
        <v>37567.5982</v>
      </c>
      <c r="E244" s="21">
        <v>49197.462399999997</v>
      </c>
      <c r="F244" s="82">
        <v>101870.5171</v>
      </c>
      <c r="G244" s="21">
        <v>134693.96090000001</v>
      </c>
      <c r="H244" s="21">
        <v>81760.303700000004</v>
      </c>
      <c r="I244" s="22">
        <v>15.06</v>
      </c>
      <c r="J244" s="22">
        <v>1.04</v>
      </c>
      <c r="K244" s="22">
        <v>11.19</v>
      </c>
      <c r="L244" s="22">
        <v>172.3527</v>
      </c>
      <c r="M244" s="78" t="s">
        <v>109</v>
      </c>
      <c r="O244" s="59"/>
      <c r="P244" s="59"/>
      <c r="Q244" s="59"/>
      <c r="R244" s="77"/>
      <c r="S244" s="8"/>
      <c r="T244" s="8"/>
      <c r="U244" s="8"/>
    </row>
    <row r="245" spans="1:21" s="17" customFormat="1" ht="13.5" customHeight="1">
      <c r="A245" s="12" t="s">
        <v>205</v>
      </c>
      <c r="B245" s="13">
        <v>13.61</v>
      </c>
      <c r="C245" s="14">
        <v>73173.578800000003</v>
      </c>
      <c r="D245" s="15">
        <v>42961.905500000001</v>
      </c>
      <c r="E245" s="15">
        <v>55097.517699999997</v>
      </c>
      <c r="F245" s="82">
        <v>97846.712599999999</v>
      </c>
      <c r="G245" s="15">
        <v>136794.84710000001</v>
      </c>
      <c r="H245" s="15">
        <v>84561.045100000003</v>
      </c>
      <c r="I245" s="16">
        <v>16.11</v>
      </c>
      <c r="J245" s="16">
        <v>1.17</v>
      </c>
      <c r="K245" s="16">
        <v>10.76</v>
      </c>
      <c r="L245" s="16">
        <v>171.97460000000001</v>
      </c>
      <c r="M245" s="76" t="s">
        <v>109</v>
      </c>
      <c r="O245" s="59"/>
      <c r="P245" s="59"/>
      <c r="Q245" s="59"/>
      <c r="R245" s="77"/>
      <c r="S245" s="8"/>
      <c r="T245" s="8"/>
      <c r="U245" s="8"/>
    </row>
    <row r="246" spans="1:21" s="17" customFormat="1" ht="13.5" customHeight="1">
      <c r="A246" s="18" t="s">
        <v>861</v>
      </c>
      <c r="B246" s="19">
        <v>2.1831</v>
      </c>
      <c r="C246" s="20">
        <v>71593.2065</v>
      </c>
      <c r="D246" s="21">
        <v>42005.838100000001</v>
      </c>
      <c r="E246" s="21">
        <v>54151.617599999998</v>
      </c>
      <c r="F246" s="82">
        <v>100666.48149999999</v>
      </c>
      <c r="G246" s="21">
        <v>136623.70749999999</v>
      </c>
      <c r="H246" s="21">
        <v>84487.310200000007</v>
      </c>
      <c r="I246" s="22">
        <v>14.17</v>
      </c>
      <c r="J246" s="22">
        <v>0.52</v>
      </c>
      <c r="K246" s="22">
        <v>11.01</v>
      </c>
      <c r="L246" s="22">
        <v>172.3681</v>
      </c>
      <c r="M246" s="78" t="s">
        <v>109</v>
      </c>
      <c r="O246" s="59"/>
      <c r="P246" s="59"/>
      <c r="Q246" s="59"/>
      <c r="R246" s="77"/>
      <c r="S246" s="8"/>
      <c r="T246" s="8"/>
      <c r="U246" s="8"/>
    </row>
    <row r="247" spans="1:21" s="17" customFormat="1" ht="13.5" customHeight="1">
      <c r="A247" s="18" t="s">
        <v>635</v>
      </c>
      <c r="B247" s="19">
        <v>0.71760000000000002</v>
      </c>
      <c r="C247" s="20">
        <v>73208.876099999994</v>
      </c>
      <c r="D247" s="21">
        <v>42515.913500000002</v>
      </c>
      <c r="E247" s="21">
        <v>49991.640299999999</v>
      </c>
      <c r="F247" s="82">
        <v>89604.001000000004</v>
      </c>
      <c r="G247" s="21">
        <v>117603.54180000001</v>
      </c>
      <c r="H247" s="21">
        <v>78015.325800000006</v>
      </c>
      <c r="I247" s="22">
        <v>16.72</v>
      </c>
      <c r="J247" s="22">
        <v>0.36</v>
      </c>
      <c r="K247" s="22">
        <v>11.08</v>
      </c>
      <c r="L247" s="22">
        <v>170.33699999999999</v>
      </c>
      <c r="M247" s="78" t="s">
        <v>109</v>
      </c>
      <c r="O247" s="59"/>
      <c r="P247" s="59"/>
      <c r="Q247" s="59"/>
      <c r="R247" s="77"/>
      <c r="S247" s="8"/>
      <c r="T247" s="8"/>
      <c r="U247" s="8"/>
    </row>
    <row r="248" spans="1:21" s="17" customFormat="1" ht="13.5" customHeight="1">
      <c r="A248" s="18" t="s">
        <v>862</v>
      </c>
      <c r="B248" s="19">
        <v>1.1040000000000001</v>
      </c>
      <c r="C248" s="20">
        <v>96607.465500000006</v>
      </c>
      <c r="D248" s="21">
        <v>53736.203699999998</v>
      </c>
      <c r="E248" s="21">
        <v>68029.518700000001</v>
      </c>
      <c r="F248" s="82">
        <v>147545.55309999999</v>
      </c>
      <c r="G248" s="21">
        <v>201194.09469999999</v>
      </c>
      <c r="H248" s="21">
        <v>121710.0292</v>
      </c>
      <c r="I248" s="22">
        <v>19.7</v>
      </c>
      <c r="J248" s="22">
        <v>0.35</v>
      </c>
      <c r="K248" s="22">
        <v>10.8</v>
      </c>
      <c r="L248" s="22">
        <v>171.1396</v>
      </c>
      <c r="M248" s="78" t="s">
        <v>105</v>
      </c>
      <c r="O248" s="59"/>
      <c r="P248" s="59"/>
      <c r="Q248" s="59"/>
      <c r="R248" s="77"/>
      <c r="S248" s="8"/>
      <c r="T248" s="8"/>
      <c r="U248" s="8"/>
    </row>
    <row r="249" spans="1:21" s="17" customFormat="1" ht="13.5" customHeight="1">
      <c r="A249" s="18" t="s">
        <v>206</v>
      </c>
      <c r="B249" s="19">
        <v>6.9077000000000002</v>
      </c>
      <c r="C249" s="20">
        <v>71563.778000000006</v>
      </c>
      <c r="D249" s="21">
        <v>42961.905500000001</v>
      </c>
      <c r="E249" s="21">
        <v>55937.186999999998</v>
      </c>
      <c r="F249" s="82">
        <v>96988.902799999996</v>
      </c>
      <c r="G249" s="21">
        <v>130562.7098</v>
      </c>
      <c r="H249" s="21">
        <v>81939.730299999996</v>
      </c>
      <c r="I249" s="22">
        <v>13.46</v>
      </c>
      <c r="J249" s="22">
        <v>1.52</v>
      </c>
      <c r="K249" s="22">
        <v>10.65</v>
      </c>
      <c r="L249" s="22">
        <v>172.04130000000001</v>
      </c>
      <c r="M249" s="78" t="s">
        <v>109</v>
      </c>
      <c r="O249" s="59"/>
      <c r="P249" s="59"/>
      <c r="Q249" s="59"/>
      <c r="R249" s="77"/>
      <c r="S249" s="8"/>
      <c r="T249" s="8"/>
      <c r="U249" s="8"/>
    </row>
    <row r="250" spans="1:21" s="17" customFormat="1" ht="13.5" customHeight="1">
      <c r="A250" s="18" t="s">
        <v>863</v>
      </c>
      <c r="B250" s="19">
        <v>1.8298000000000001</v>
      </c>
      <c r="C250" s="20">
        <v>71665.622300000003</v>
      </c>
      <c r="D250" s="21">
        <v>44336.820899999999</v>
      </c>
      <c r="E250" s="21">
        <v>51508.788</v>
      </c>
      <c r="F250" s="82">
        <v>94565.689899999998</v>
      </c>
      <c r="G250" s="21">
        <v>119562.1476</v>
      </c>
      <c r="H250" s="21">
        <v>78435.883799999996</v>
      </c>
      <c r="I250" s="22">
        <v>20.98</v>
      </c>
      <c r="J250" s="22">
        <v>1.27</v>
      </c>
      <c r="K250" s="22">
        <v>10.82</v>
      </c>
      <c r="L250" s="22">
        <v>172.0129</v>
      </c>
      <c r="M250" s="78" t="s">
        <v>105</v>
      </c>
      <c r="O250" s="59"/>
      <c r="P250" s="59"/>
      <c r="Q250" s="59"/>
      <c r="R250" s="77"/>
      <c r="S250" s="8"/>
      <c r="T250" s="8"/>
      <c r="U250" s="8"/>
    </row>
    <row r="251" spans="1:21" s="17" customFormat="1" ht="13.5" customHeight="1">
      <c r="A251" s="18" t="s">
        <v>637</v>
      </c>
      <c r="B251" s="19">
        <v>0.52729999999999999</v>
      </c>
      <c r="C251" s="20">
        <v>62246.918899999997</v>
      </c>
      <c r="D251" s="21">
        <v>38428.568299999999</v>
      </c>
      <c r="E251" s="21">
        <v>45976.898699999998</v>
      </c>
      <c r="F251" s="82">
        <v>78779.787599999996</v>
      </c>
      <c r="G251" s="21">
        <v>94439.285099999994</v>
      </c>
      <c r="H251" s="21">
        <v>64905.5867</v>
      </c>
      <c r="I251" s="22">
        <v>26.49</v>
      </c>
      <c r="J251" s="22">
        <v>4.03</v>
      </c>
      <c r="K251" s="22">
        <v>11.62</v>
      </c>
      <c r="L251" s="22">
        <v>173.5223</v>
      </c>
      <c r="M251" s="78" t="s">
        <v>109</v>
      </c>
      <c r="O251" s="59"/>
      <c r="P251" s="59"/>
      <c r="Q251" s="59"/>
      <c r="R251" s="77"/>
      <c r="S251" s="8"/>
      <c r="T251" s="8"/>
      <c r="U251" s="8"/>
    </row>
    <row r="252" spans="1:21" s="17" customFormat="1" ht="13.5" customHeight="1">
      <c r="A252" s="12" t="s">
        <v>207</v>
      </c>
      <c r="B252" s="13">
        <v>5.9310999999999998</v>
      </c>
      <c r="C252" s="14">
        <v>61850.766100000001</v>
      </c>
      <c r="D252" s="15">
        <v>39680.806600000004</v>
      </c>
      <c r="E252" s="15">
        <v>48009.180999999997</v>
      </c>
      <c r="F252" s="82">
        <v>83321.266699999993</v>
      </c>
      <c r="G252" s="15">
        <v>106348.7507</v>
      </c>
      <c r="H252" s="15">
        <v>70874.976899999994</v>
      </c>
      <c r="I252" s="16">
        <v>14.57</v>
      </c>
      <c r="J252" s="16">
        <v>0.9</v>
      </c>
      <c r="K252" s="16">
        <v>10.75</v>
      </c>
      <c r="L252" s="16">
        <v>170.95070000000001</v>
      </c>
      <c r="M252" s="76" t="s">
        <v>109</v>
      </c>
      <c r="O252" s="59"/>
      <c r="P252" s="59"/>
      <c r="Q252" s="59"/>
      <c r="R252" s="77"/>
      <c r="S252" s="8"/>
      <c r="T252" s="8"/>
      <c r="U252" s="8"/>
    </row>
    <row r="253" spans="1:21" s="17" customFormat="1" ht="13.5" customHeight="1">
      <c r="A253" s="12" t="s">
        <v>208</v>
      </c>
      <c r="B253" s="13">
        <v>1.3424</v>
      </c>
      <c r="C253" s="14">
        <v>59762.948700000001</v>
      </c>
      <c r="D253" s="15">
        <v>33558.926399999997</v>
      </c>
      <c r="E253" s="15">
        <v>44612.001100000001</v>
      </c>
      <c r="F253" s="82">
        <v>84743.043300000005</v>
      </c>
      <c r="G253" s="15">
        <v>112548.69749999999</v>
      </c>
      <c r="H253" s="15">
        <v>69916.392300000007</v>
      </c>
      <c r="I253" s="16">
        <v>13.63</v>
      </c>
      <c r="J253" s="16">
        <v>0.69</v>
      </c>
      <c r="K253" s="16">
        <v>10.93</v>
      </c>
      <c r="L253" s="16">
        <v>171.3391</v>
      </c>
      <c r="M253" s="76" t="s">
        <v>109</v>
      </c>
      <c r="O253" s="59"/>
      <c r="P253" s="59"/>
      <c r="Q253" s="59"/>
      <c r="R253" s="77"/>
      <c r="S253" s="8"/>
      <c r="T253" s="8"/>
      <c r="U253" s="8"/>
    </row>
    <row r="254" spans="1:21" s="17" customFormat="1" ht="13.5" customHeight="1">
      <c r="A254" s="12" t="s">
        <v>209</v>
      </c>
      <c r="B254" s="13">
        <v>12.7272</v>
      </c>
      <c r="C254" s="14">
        <v>62540.1397</v>
      </c>
      <c r="D254" s="15">
        <v>38459.426599999999</v>
      </c>
      <c r="E254" s="15">
        <v>46249.605199999998</v>
      </c>
      <c r="F254" s="82">
        <v>84836.615000000005</v>
      </c>
      <c r="G254" s="15">
        <v>123344.3768</v>
      </c>
      <c r="H254" s="15">
        <v>73285.755799999999</v>
      </c>
      <c r="I254" s="16">
        <v>15.81</v>
      </c>
      <c r="J254" s="16">
        <v>0.47</v>
      </c>
      <c r="K254" s="16">
        <v>10.45</v>
      </c>
      <c r="L254" s="16">
        <v>171.9213</v>
      </c>
      <c r="M254" s="76" t="s">
        <v>109</v>
      </c>
      <c r="O254" s="59"/>
      <c r="P254" s="59"/>
      <c r="Q254" s="59"/>
      <c r="R254" s="77"/>
      <c r="S254" s="8"/>
      <c r="T254" s="8"/>
      <c r="U254" s="8"/>
    </row>
    <row r="255" spans="1:21" s="17" customFormat="1" ht="13.5" customHeight="1">
      <c r="A255" s="18" t="s">
        <v>210</v>
      </c>
      <c r="B255" s="19">
        <v>10.305</v>
      </c>
      <c r="C255" s="20">
        <v>63005.52</v>
      </c>
      <c r="D255" s="21">
        <v>38504.9879</v>
      </c>
      <c r="E255" s="21">
        <v>46833.894</v>
      </c>
      <c r="F255" s="82">
        <v>87700.626000000004</v>
      </c>
      <c r="G255" s="21">
        <v>126064.87579999999</v>
      </c>
      <c r="H255" s="21">
        <v>74870.384399999995</v>
      </c>
      <c r="I255" s="22">
        <v>16.489999999999998</v>
      </c>
      <c r="J255" s="22">
        <v>0.47</v>
      </c>
      <c r="K255" s="22">
        <v>10.35</v>
      </c>
      <c r="L255" s="22">
        <v>171.89080000000001</v>
      </c>
      <c r="M255" s="78" t="s">
        <v>109</v>
      </c>
      <c r="O255" s="59"/>
      <c r="P255" s="59"/>
      <c r="Q255" s="59"/>
      <c r="R255" s="77"/>
      <c r="S255" s="8"/>
      <c r="T255" s="8"/>
      <c r="U255" s="8"/>
    </row>
    <row r="256" spans="1:21" s="17" customFormat="1" ht="13.5" customHeight="1">
      <c r="A256" s="18" t="s">
        <v>864</v>
      </c>
      <c r="B256" s="19">
        <v>1.4045000000000001</v>
      </c>
      <c r="C256" s="20">
        <v>58348.7353</v>
      </c>
      <c r="D256" s="21">
        <v>24547</v>
      </c>
      <c r="E256" s="21">
        <v>44636.472199999997</v>
      </c>
      <c r="F256" s="82">
        <v>77666.235700000005</v>
      </c>
      <c r="G256" s="21">
        <v>97323.360100000005</v>
      </c>
      <c r="H256" s="21">
        <v>63491.720600000001</v>
      </c>
      <c r="I256" s="22">
        <v>12.94</v>
      </c>
      <c r="J256" s="22">
        <v>0.48</v>
      </c>
      <c r="K256" s="22">
        <v>10.07</v>
      </c>
      <c r="L256" s="22">
        <v>171.9264</v>
      </c>
      <c r="M256" s="78" t="s">
        <v>105</v>
      </c>
      <c r="O256" s="59"/>
      <c r="P256" s="59"/>
      <c r="Q256" s="59"/>
      <c r="R256" s="77"/>
      <c r="S256" s="8"/>
      <c r="T256" s="8"/>
      <c r="U256" s="8"/>
    </row>
    <row r="257" spans="1:21" s="17" customFormat="1" ht="13.5" customHeight="1">
      <c r="A257" s="18" t="s">
        <v>865</v>
      </c>
      <c r="B257" s="19">
        <v>0.93079999999999996</v>
      </c>
      <c r="C257" s="20">
        <v>64025.230900000002</v>
      </c>
      <c r="D257" s="21">
        <v>41680.4375</v>
      </c>
      <c r="E257" s="21">
        <v>48479.165099999998</v>
      </c>
      <c r="F257" s="82">
        <v>82510.487099999998</v>
      </c>
      <c r="G257" s="21">
        <v>106697.8039</v>
      </c>
      <c r="H257" s="21">
        <v>71901.848899999997</v>
      </c>
      <c r="I257" s="22">
        <v>12.11</v>
      </c>
      <c r="J257" s="22">
        <v>0.5</v>
      </c>
      <c r="K257" s="22">
        <v>12.34</v>
      </c>
      <c r="L257" s="22">
        <v>172.1909</v>
      </c>
      <c r="M257" s="78" t="s">
        <v>109</v>
      </c>
      <c r="O257" s="59"/>
      <c r="P257" s="59"/>
      <c r="Q257" s="59"/>
      <c r="R257" s="77"/>
      <c r="S257" s="8"/>
      <c r="T257" s="8"/>
      <c r="U257" s="8"/>
    </row>
    <row r="258" spans="1:21" s="17" customFormat="1" ht="13.5" customHeight="1">
      <c r="A258" s="12" t="s">
        <v>211</v>
      </c>
      <c r="B258" s="13">
        <v>1.5674999999999999</v>
      </c>
      <c r="C258" s="14">
        <v>57124.090400000001</v>
      </c>
      <c r="D258" s="15">
        <v>39225.470399999998</v>
      </c>
      <c r="E258" s="15">
        <v>45332.953800000003</v>
      </c>
      <c r="F258" s="82">
        <v>76295.207200000004</v>
      </c>
      <c r="G258" s="15">
        <v>98670.6345</v>
      </c>
      <c r="H258" s="15">
        <v>66035.159</v>
      </c>
      <c r="I258" s="16">
        <v>15.91</v>
      </c>
      <c r="J258" s="16">
        <v>0.75</v>
      </c>
      <c r="K258" s="16">
        <v>10.83</v>
      </c>
      <c r="L258" s="16">
        <v>171.43100000000001</v>
      </c>
      <c r="M258" s="76" t="s">
        <v>109</v>
      </c>
      <c r="O258" s="59"/>
      <c r="P258" s="59"/>
      <c r="Q258" s="59"/>
      <c r="R258" s="77"/>
      <c r="S258" s="8"/>
      <c r="T258" s="8"/>
      <c r="U258" s="8"/>
    </row>
    <row r="259" spans="1:21" s="17" customFormat="1" ht="13.5" customHeight="1">
      <c r="A259" s="12" t="s">
        <v>212</v>
      </c>
      <c r="B259" s="13">
        <v>21.786899999999999</v>
      </c>
      <c r="C259" s="14">
        <v>76239.443100000004</v>
      </c>
      <c r="D259" s="15">
        <v>44705.369100000004</v>
      </c>
      <c r="E259" s="15">
        <v>56712.745300000002</v>
      </c>
      <c r="F259" s="82">
        <v>101266.13069999999</v>
      </c>
      <c r="G259" s="15">
        <v>131879.15890000001</v>
      </c>
      <c r="H259" s="15">
        <v>84508.217099999994</v>
      </c>
      <c r="I259" s="16">
        <v>21.93</v>
      </c>
      <c r="J259" s="16">
        <v>0.35</v>
      </c>
      <c r="K259" s="16">
        <v>10.3</v>
      </c>
      <c r="L259" s="16">
        <v>171.4188</v>
      </c>
      <c r="M259" s="76" t="s">
        <v>109</v>
      </c>
      <c r="O259" s="59"/>
      <c r="P259" s="59"/>
      <c r="Q259" s="59"/>
      <c r="R259" s="77"/>
      <c r="S259" s="8"/>
      <c r="T259" s="8"/>
      <c r="U259" s="8"/>
    </row>
    <row r="260" spans="1:21" s="17" customFormat="1" ht="13.5" customHeight="1">
      <c r="A260" s="18" t="s">
        <v>213</v>
      </c>
      <c r="B260" s="19">
        <v>6.4625000000000004</v>
      </c>
      <c r="C260" s="20">
        <v>70439.442800000004</v>
      </c>
      <c r="D260" s="21">
        <v>44463.497300000003</v>
      </c>
      <c r="E260" s="21">
        <v>54124.5429</v>
      </c>
      <c r="F260" s="82">
        <v>97028.722299999994</v>
      </c>
      <c r="G260" s="21">
        <v>127175.57739999999</v>
      </c>
      <c r="H260" s="21">
        <v>80247.952399999995</v>
      </c>
      <c r="I260" s="22">
        <v>23.76</v>
      </c>
      <c r="J260" s="22">
        <v>0.37</v>
      </c>
      <c r="K260" s="22">
        <v>9.9700000000000006</v>
      </c>
      <c r="L260" s="22">
        <v>171.55160000000001</v>
      </c>
      <c r="M260" s="78" t="s">
        <v>109</v>
      </c>
      <c r="O260" s="59"/>
      <c r="P260" s="59"/>
      <c r="Q260" s="59"/>
      <c r="R260" s="77"/>
      <c r="S260" s="8"/>
      <c r="T260" s="8"/>
      <c r="U260" s="8"/>
    </row>
    <row r="261" spans="1:21" s="17" customFormat="1" ht="13.5" customHeight="1">
      <c r="A261" s="18" t="s">
        <v>866</v>
      </c>
      <c r="B261" s="19">
        <v>1.4316</v>
      </c>
      <c r="C261" s="20">
        <v>82166.806200000006</v>
      </c>
      <c r="D261" s="21">
        <v>52171.045299999998</v>
      </c>
      <c r="E261" s="21">
        <v>65501.555999999997</v>
      </c>
      <c r="F261" s="82">
        <v>95536.124899999995</v>
      </c>
      <c r="G261" s="21">
        <v>115997.2355</v>
      </c>
      <c r="H261" s="21">
        <v>86436.126499999998</v>
      </c>
      <c r="I261" s="22">
        <v>21.42</v>
      </c>
      <c r="J261" s="22">
        <v>0.47</v>
      </c>
      <c r="K261" s="22">
        <v>10.68</v>
      </c>
      <c r="L261" s="22">
        <v>167.8938</v>
      </c>
      <c r="M261" s="78" t="s">
        <v>109</v>
      </c>
      <c r="O261" s="59"/>
      <c r="P261" s="59"/>
      <c r="Q261" s="59"/>
      <c r="R261" s="77"/>
      <c r="S261" s="8"/>
      <c r="T261" s="8"/>
      <c r="U261" s="8"/>
    </row>
    <row r="262" spans="1:21" s="17" customFormat="1" ht="13.5" customHeight="1">
      <c r="A262" s="18" t="s">
        <v>867</v>
      </c>
      <c r="B262" s="19">
        <v>2.7109000000000001</v>
      </c>
      <c r="C262" s="20">
        <v>78935.283299999996</v>
      </c>
      <c r="D262" s="21">
        <v>46689.053699999997</v>
      </c>
      <c r="E262" s="21">
        <v>57735.416400000002</v>
      </c>
      <c r="F262" s="82">
        <v>101632.95510000001</v>
      </c>
      <c r="G262" s="21">
        <v>129225.6087</v>
      </c>
      <c r="H262" s="21">
        <v>85379.183399999994</v>
      </c>
      <c r="I262" s="22">
        <v>22.48</v>
      </c>
      <c r="J262" s="22">
        <v>0.51</v>
      </c>
      <c r="K262" s="22">
        <v>10.15</v>
      </c>
      <c r="L262" s="22">
        <v>171.107</v>
      </c>
      <c r="M262" s="78" t="s">
        <v>109</v>
      </c>
      <c r="O262" s="59"/>
      <c r="P262" s="59"/>
      <c r="Q262" s="59"/>
      <c r="R262" s="77"/>
      <c r="S262" s="8"/>
      <c r="T262" s="8"/>
      <c r="U262" s="8"/>
    </row>
    <row r="263" spans="1:21" s="17" customFormat="1" ht="13.5" customHeight="1">
      <c r="A263" s="18" t="s">
        <v>868</v>
      </c>
      <c r="B263" s="19">
        <v>0.71360000000000001</v>
      </c>
      <c r="C263" s="20">
        <v>65789.483800000002</v>
      </c>
      <c r="D263" s="21">
        <v>42209.3531</v>
      </c>
      <c r="E263" s="21">
        <v>47373.932000000001</v>
      </c>
      <c r="F263" s="82">
        <v>94575.189599999998</v>
      </c>
      <c r="G263" s="21">
        <v>130816.3235</v>
      </c>
      <c r="H263" s="21">
        <v>76417.676699999996</v>
      </c>
      <c r="I263" s="22">
        <v>23.9</v>
      </c>
      <c r="J263" s="22">
        <v>0.18</v>
      </c>
      <c r="K263" s="22">
        <v>10.98</v>
      </c>
      <c r="L263" s="22">
        <v>170.9923</v>
      </c>
      <c r="M263" s="78" t="s">
        <v>109</v>
      </c>
      <c r="O263" s="59"/>
      <c r="P263" s="59"/>
      <c r="Q263" s="59"/>
      <c r="R263" s="77"/>
      <c r="S263" s="8"/>
      <c r="T263" s="8"/>
      <c r="U263" s="8"/>
    </row>
    <row r="264" spans="1:21" s="17" customFormat="1" ht="13.5" customHeight="1">
      <c r="A264" s="18" t="s">
        <v>214</v>
      </c>
      <c r="B264" s="19">
        <v>3.0133000000000001</v>
      </c>
      <c r="C264" s="20">
        <v>73171.487699999998</v>
      </c>
      <c r="D264" s="21">
        <v>42651.502</v>
      </c>
      <c r="E264" s="21">
        <v>53382.135900000001</v>
      </c>
      <c r="F264" s="82">
        <v>94635.374899999995</v>
      </c>
      <c r="G264" s="21">
        <v>121450.6044</v>
      </c>
      <c r="H264" s="21">
        <v>79220.539099999995</v>
      </c>
      <c r="I264" s="22">
        <v>18.170000000000002</v>
      </c>
      <c r="J264" s="22">
        <v>0.37</v>
      </c>
      <c r="K264" s="22">
        <v>10.26</v>
      </c>
      <c r="L264" s="22">
        <v>172.48509999999999</v>
      </c>
      <c r="M264" s="78" t="s">
        <v>109</v>
      </c>
      <c r="O264" s="59"/>
      <c r="P264" s="59"/>
      <c r="Q264" s="59"/>
      <c r="R264" s="77"/>
      <c r="S264" s="8"/>
      <c r="T264" s="8"/>
      <c r="U264" s="8"/>
    </row>
    <row r="265" spans="1:21" s="17" customFormat="1" ht="13.5" customHeight="1">
      <c r="A265" s="18" t="s">
        <v>869</v>
      </c>
      <c r="B265" s="19">
        <v>2.8980000000000001</v>
      </c>
      <c r="C265" s="20">
        <v>67527.178700000004</v>
      </c>
      <c r="D265" s="21">
        <v>38601.4185</v>
      </c>
      <c r="E265" s="21">
        <v>47731.047100000003</v>
      </c>
      <c r="F265" s="82">
        <v>91296.842099999994</v>
      </c>
      <c r="G265" s="21">
        <v>116656.5033</v>
      </c>
      <c r="H265" s="21">
        <v>73897.798299999995</v>
      </c>
      <c r="I265" s="22">
        <v>21.03</v>
      </c>
      <c r="J265" s="22">
        <v>0.54</v>
      </c>
      <c r="K265" s="22">
        <v>10.35</v>
      </c>
      <c r="L265" s="22">
        <v>170.66650000000001</v>
      </c>
      <c r="M265" s="78" t="s">
        <v>109</v>
      </c>
      <c r="O265" s="59"/>
      <c r="P265" s="59"/>
      <c r="Q265" s="59"/>
      <c r="R265" s="77"/>
      <c r="S265" s="8"/>
      <c r="T265" s="8"/>
      <c r="U265" s="8"/>
    </row>
    <row r="266" spans="1:21" s="17" customFormat="1" ht="13.5" customHeight="1">
      <c r="A266" s="12" t="s">
        <v>215</v>
      </c>
      <c r="B266" s="13">
        <v>4.9318</v>
      </c>
      <c r="C266" s="14">
        <v>90665.913</v>
      </c>
      <c r="D266" s="15">
        <v>48712.269099999998</v>
      </c>
      <c r="E266" s="15">
        <v>66899.050399999993</v>
      </c>
      <c r="F266" s="82">
        <v>128586.4096</v>
      </c>
      <c r="G266" s="15">
        <v>181431.26439999999</v>
      </c>
      <c r="H266" s="15">
        <v>110004.7019</v>
      </c>
      <c r="I266" s="16">
        <v>23.91</v>
      </c>
      <c r="J266" s="16">
        <v>0.8</v>
      </c>
      <c r="K266" s="16">
        <v>10.33</v>
      </c>
      <c r="L266" s="16">
        <v>173.16380000000001</v>
      </c>
      <c r="M266" s="76" t="s">
        <v>109</v>
      </c>
      <c r="O266" s="59"/>
      <c r="P266" s="59"/>
      <c r="Q266" s="59"/>
      <c r="R266" s="77"/>
      <c r="S266" s="8"/>
      <c r="T266" s="8"/>
      <c r="U266" s="8"/>
    </row>
    <row r="267" spans="1:21" s="17" customFormat="1" ht="13.5" customHeight="1">
      <c r="A267" s="12" t="s">
        <v>216</v>
      </c>
      <c r="B267" s="13">
        <v>10.9436</v>
      </c>
      <c r="C267" s="14">
        <v>77580.813099999999</v>
      </c>
      <c r="D267" s="15">
        <v>43817.956700000002</v>
      </c>
      <c r="E267" s="15">
        <v>58194.1469</v>
      </c>
      <c r="F267" s="82">
        <v>102847.8824</v>
      </c>
      <c r="G267" s="15">
        <v>131840.72</v>
      </c>
      <c r="H267" s="15">
        <v>85753.412700000001</v>
      </c>
      <c r="I267" s="16">
        <v>14.67</v>
      </c>
      <c r="J267" s="16">
        <v>1.42</v>
      </c>
      <c r="K267" s="16">
        <v>10.29</v>
      </c>
      <c r="L267" s="16">
        <v>171.94409999999999</v>
      </c>
      <c r="M267" s="76" t="s">
        <v>109</v>
      </c>
      <c r="O267" s="59"/>
      <c r="P267" s="59"/>
      <c r="Q267" s="59"/>
      <c r="R267" s="77"/>
      <c r="S267" s="8"/>
      <c r="T267" s="8"/>
      <c r="U267" s="8"/>
    </row>
    <row r="268" spans="1:21" s="17" customFormat="1" ht="13.5" customHeight="1">
      <c r="A268" s="12" t="s">
        <v>217</v>
      </c>
      <c r="B268" s="13">
        <v>23.140999999999998</v>
      </c>
      <c r="C268" s="14">
        <v>91581.236600000004</v>
      </c>
      <c r="D268" s="15">
        <v>46742.772400000002</v>
      </c>
      <c r="E268" s="15">
        <v>64762.214399999997</v>
      </c>
      <c r="F268" s="82">
        <v>127248.30250000001</v>
      </c>
      <c r="G268" s="15">
        <v>167196.51500000001</v>
      </c>
      <c r="H268" s="15">
        <v>102910.33719999999</v>
      </c>
      <c r="I268" s="16">
        <v>12.26</v>
      </c>
      <c r="J268" s="16">
        <v>0.97</v>
      </c>
      <c r="K268" s="16">
        <v>11.07</v>
      </c>
      <c r="L268" s="16">
        <v>172.73169999999999</v>
      </c>
      <c r="M268" s="76" t="s">
        <v>109</v>
      </c>
      <c r="O268" s="59"/>
      <c r="P268" s="59"/>
      <c r="Q268" s="59"/>
      <c r="R268" s="77"/>
      <c r="S268" s="8"/>
      <c r="T268" s="8"/>
      <c r="U268" s="8"/>
    </row>
    <row r="269" spans="1:21" s="17" customFormat="1" ht="13.5" customHeight="1">
      <c r="A269" s="12" t="s">
        <v>218</v>
      </c>
      <c r="B269" s="13">
        <v>0.94069999999999998</v>
      </c>
      <c r="C269" s="14">
        <v>73316.523300000001</v>
      </c>
      <c r="D269" s="15">
        <v>47508.321400000001</v>
      </c>
      <c r="E269" s="15">
        <v>53485.628799999999</v>
      </c>
      <c r="F269" s="82">
        <v>101846.6808</v>
      </c>
      <c r="G269" s="15">
        <v>125297.6667</v>
      </c>
      <c r="H269" s="15">
        <v>80837.110100000005</v>
      </c>
      <c r="I269" s="16">
        <v>8.32</v>
      </c>
      <c r="J269" s="16">
        <v>0.84</v>
      </c>
      <c r="K269" s="16">
        <v>10.74</v>
      </c>
      <c r="L269" s="16">
        <v>172.9084</v>
      </c>
      <c r="M269" s="76" t="s">
        <v>149</v>
      </c>
      <c r="O269" s="59"/>
      <c r="P269" s="59"/>
      <c r="Q269" s="59"/>
      <c r="R269" s="77"/>
      <c r="S269" s="8"/>
      <c r="T269" s="8"/>
      <c r="U269" s="8"/>
    </row>
    <row r="270" spans="1:21" s="17" customFormat="1" ht="13.5" customHeight="1">
      <c r="A270" s="12" t="s">
        <v>219</v>
      </c>
      <c r="B270" s="13">
        <v>15.672000000000001</v>
      </c>
      <c r="C270" s="14">
        <v>73967.643500000006</v>
      </c>
      <c r="D270" s="15">
        <v>43536.841399999998</v>
      </c>
      <c r="E270" s="15">
        <v>55981.111700000001</v>
      </c>
      <c r="F270" s="82">
        <v>103911.8838</v>
      </c>
      <c r="G270" s="15">
        <v>141092.0471</v>
      </c>
      <c r="H270" s="15">
        <v>85492.849400000006</v>
      </c>
      <c r="I270" s="16">
        <v>13.45</v>
      </c>
      <c r="J270" s="16">
        <v>1.07</v>
      </c>
      <c r="K270" s="16">
        <v>10.38</v>
      </c>
      <c r="L270" s="16">
        <v>172.3897</v>
      </c>
      <c r="M270" s="76" t="s">
        <v>109</v>
      </c>
      <c r="O270" s="59"/>
      <c r="P270" s="59"/>
      <c r="Q270" s="59"/>
      <c r="R270" s="77"/>
      <c r="S270" s="8"/>
      <c r="T270" s="8"/>
      <c r="U270" s="8"/>
    </row>
    <row r="271" spans="1:21" s="17" customFormat="1" ht="13.5" customHeight="1">
      <c r="A271" s="12" t="s">
        <v>220</v>
      </c>
      <c r="B271" s="13">
        <v>7.2370999999999999</v>
      </c>
      <c r="C271" s="14">
        <v>69952.339200000002</v>
      </c>
      <c r="D271" s="15">
        <v>38295.597199999997</v>
      </c>
      <c r="E271" s="15">
        <v>50314.138400000003</v>
      </c>
      <c r="F271" s="82">
        <v>97870.4516</v>
      </c>
      <c r="G271" s="15">
        <v>136058.59899999999</v>
      </c>
      <c r="H271" s="15">
        <v>80874.226800000004</v>
      </c>
      <c r="I271" s="16">
        <v>10.97</v>
      </c>
      <c r="J271" s="16">
        <v>1</v>
      </c>
      <c r="K271" s="16">
        <v>10.91</v>
      </c>
      <c r="L271" s="16">
        <v>173.16159999999999</v>
      </c>
      <c r="M271" s="76" t="s">
        <v>109</v>
      </c>
      <c r="O271" s="59"/>
      <c r="P271" s="59"/>
      <c r="Q271" s="59"/>
      <c r="R271" s="77"/>
      <c r="S271" s="8"/>
      <c r="T271" s="8"/>
      <c r="U271" s="8"/>
    </row>
    <row r="272" spans="1:21" s="17" customFormat="1" ht="13.5" customHeight="1">
      <c r="A272" s="12" t="s">
        <v>221</v>
      </c>
      <c r="B272" s="13">
        <v>1.6047</v>
      </c>
      <c r="C272" s="14">
        <v>70748.8603</v>
      </c>
      <c r="D272" s="15">
        <v>39936.883300000001</v>
      </c>
      <c r="E272" s="15">
        <v>51931.798000000003</v>
      </c>
      <c r="F272" s="82">
        <v>98915.897800000006</v>
      </c>
      <c r="G272" s="15">
        <v>123591.273</v>
      </c>
      <c r="H272" s="15">
        <v>78379.556899999996</v>
      </c>
      <c r="I272" s="16">
        <v>11.73</v>
      </c>
      <c r="J272" s="16">
        <v>3.16</v>
      </c>
      <c r="K272" s="16">
        <v>10.1</v>
      </c>
      <c r="L272" s="16">
        <v>172.71459999999999</v>
      </c>
      <c r="M272" s="76" t="s">
        <v>109</v>
      </c>
      <c r="O272" s="59"/>
      <c r="P272" s="59"/>
      <c r="Q272" s="59"/>
      <c r="R272" s="77"/>
      <c r="S272" s="8"/>
      <c r="T272" s="8"/>
      <c r="U272" s="8"/>
    </row>
    <row r="273" spans="1:21" s="17" customFormat="1" ht="13.5" customHeight="1">
      <c r="A273" s="12" t="s">
        <v>222</v>
      </c>
      <c r="B273" s="13">
        <v>13.759399999999999</v>
      </c>
      <c r="C273" s="14">
        <v>69316.211899999995</v>
      </c>
      <c r="D273" s="15">
        <v>40464.150199999996</v>
      </c>
      <c r="E273" s="15">
        <v>51128.929400000001</v>
      </c>
      <c r="F273" s="82">
        <v>93607.400699999998</v>
      </c>
      <c r="G273" s="15">
        <v>122544.526</v>
      </c>
      <c r="H273" s="15">
        <v>76824.760299999994</v>
      </c>
      <c r="I273" s="16">
        <v>12.17</v>
      </c>
      <c r="J273" s="16">
        <v>3.61</v>
      </c>
      <c r="K273" s="16">
        <v>10.79</v>
      </c>
      <c r="L273" s="16">
        <v>172.77969999999999</v>
      </c>
      <c r="M273" s="76" t="s">
        <v>109</v>
      </c>
      <c r="O273" s="59"/>
      <c r="P273" s="59"/>
      <c r="Q273" s="59"/>
      <c r="R273" s="77"/>
      <c r="S273" s="8"/>
      <c r="T273" s="8"/>
      <c r="U273" s="8"/>
    </row>
    <row r="274" spans="1:21" s="17" customFormat="1" ht="13.5" customHeight="1">
      <c r="A274" s="12" t="s">
        <v>223</v>
      </c>
      <c r="B274" s="13">
        <v>3.149</v>
      </c>
      <c r="C274" s="14">
        <v>77869.690499999997</v>
      </c>
      <c r="D274" s="15">
        <v>44624.772599999997</v>
      </c>
      <c r="E274" s="15">
        <v>57757.080199999997</v>
      </c>
      <c r="F274" s="82">
        <v>109519.14350000001</v>
      </c>
      <c r="G274" s="15">
        <v>139922.83189999999</v>
      </c>
      <c r="H274" s="15">
        <v>86731.8367</v>
      </c>
      <c r="I274" s="16">
        <v>14.98</v>
      </c>
      <c r="J274" s="16">
        <v>2.8</v>
      </c>
      <c r="K274" s="16">
        <v>9.89</v>
      </c>
      <c r="L274" s="16">
        <v>172.78639999999999</v>
      </c>
      <c r="M274" s="76" t="s">
        <v>109</v>
      </c>
      <c r="O274" s="59"/>
      <c r="P274" s="59"/>
      <c r="Q274" s="59"/>
      <c r="R274" s="77"/>
      <c r="S274" s="8"/>
      <c r="T274" s="8"/>
      <c r="U274" s="8"/>
    </row>
    <row r="275" spans="1:21" s="17" customFormat="1" ht="13.5" customHeight="1">
      <c r="A275" s="12" t="s">
        <v>224</v>
      </c>
      <c r="B275" s="13">
        <v>2.0165999999999999</v>
      </c>
      <c r="C275" s="14">
        <v>78748.717900000003</v>
      </c>
      <c r="D275" s="15">
        <v>50390.593800000002</v>
      </c>
      <c r="E275" s="15">
        <v>60204.866099999999</v>
      </c>
      <c r="F275" s="82">
        <v>106155.3965</v>
      </c>
      <c r="G275" s="15">
        <v>142921.7236</v>
      </c>
      <c r="H275" s="15">
        <v>89121.3606</v>
      </c>
      <c r="I275" s="16">
        <v>11.93</v>
      </c>
      <c r="J275" s="16">
        <v>1.48</v>
      </c>
      <c r="K275" s="16">
        <v>10.5</v>
      </c>
      <c r="L275" s="16">
        <v>171.98419999999999</v>
      </c>
      <c r="M275" s="76" t="s">
        <v>109</v>
      </c>
      <c r="O275" s="59"/>
      <c r="P275" s="59"/>
      <c r="Q275" s="59"/>
      <c r="R275" s="77"/>
      <c r="S275" s="8"/>
      <c r="T275" s="8"/>
      <c r="U275" s="8"/>
    </row>
    <row r="276" spans="1:21" s="17" customFormat="1" ht="13.5" customHeight="1">
      <c r="A276" s="12" t="s">
        <v>225</v>
      </c>
      <c r="B276" s="13">
        <v>3.7694000000000001</v>
      </c>
      <c r="C276" s="14">
        <v>42676.7</v>
      </c>
      <c r="D276" s="15">
        <v>24966.16</v>
      </c>
      <c r="E276" s="15">
        <v>32899.2264</v>
      </c>
      <c r="F276" s="82">
        <v>59574.837399999997</v>
      </c>
      <c r="G276" s="15">
        <v>79335.783299999996</v>
      </c>
      <c r="H276" s="15">
        <v>48127.293700000002</v>
      </c>
      <c r="I276" s="16">
        <v>15.22</v>
      </c>
      <c r="J276" s="16">
        <v>0.48</v>
      </c>
      <c r="K276" s="16">
        <v>9.42</v>
      </c>
      <c r="L276" s="16">
        <v>172.5206</v>
      </c>
      <c r="M276" s="76" t="s">
        <v>105</v>
      </c>
      <c r="O276" s="59"/>
      <c r="P276" s="59"/>
      <c r="Q276" s="59"/>
      <c r="R276" s="77"/>
      <c r="S276" s="8"/>
      <c r="T276" s="8"/>
      <c r="U276" s="8"/>
    </row>
    <row r="277" spans="1:21" s="17" customFormat="1" ht="13.5" customHeight="1">
      <c r="A277" s="18" t="s">
        <v>870</v>
      </c>
      <c r="B277" s="19">
        <v>2.778</v>
      </c>
      <c r="C277" s="20">
        <v>40267.695200000002</v>
      </c>
      <c r="D277" s="21">
        <v>24966.16</v>
      </c>
      <c r="E277" s="21">
        <v>29466.505799999999</v>
      </c>
      <c r="F277" s="82">
        <v>53131.007599999997</v>
      </c>
      <c r="G277" s="21">
        <v>63872.811999999998</v>
      </c>
      <c r="H277" s="21">
        <v>43610.190699999999</v>
      </c>
      <c r="I277" s="22">
        <v>7.13</v>
      </c>
      <c r="J277" s="22">
        <v>0.72</v>
      </c>
      <c r="K277" s="22">
        <v>10.99</v>
      </c>
      <c r="L277" s="22">
        <v>173.34219999999999</v>
      </c>
      <c r="M277" s="78" t="s">
        <v>149</v>
      </c>
      <c r="O277" s="59"/>
      <c r="P277" s="59"/>
      <c r="Q277" s="59"/>
      <c r="R277" s="77"/>
      <c r="S277" s="8"/>
      <c r="T277" s="8"/>
      <c r="U277" s="8"/>
    </row>
    <row r="278" spans="1:21" s="17" customFormat="1" ht="13.5" customHeight="1">
      <c r="A278" s="12" t="s">
        <v>226</v>
      </c>
      <c r="B278" s="13">
        <v>3.9714</v>
      </c>
      <c r="C278" s="14">
        <v>72705.588099999994</v>
      </c>
      <c r="D278" s="15">
        <v>40457.938699999999</v>
      </c>
      <c r="E278" s="15">
        <v>53618.507700000002</v>
      </c>
      <c r="F278" s="82">
        <v>96275.802800000005</v>
      </c>
      <c r="G278" s="15">
        <v>121081.90700000001</v>
      </c>
      <c r="H278" s="15">
        <v>80798.019</v>
      </c>
      <c r="I278" s="16">
        <v>17.12</v>
      </c>
      <c r="J278" s="16">
        <v>0.49</v>
      </c>
      <c r="K278" s="16">
        <v>10.97</v>
      </c>
      <c r="L278" s="16">
        <v>170.43119999999999</v>
      </c>
      <c r="M278" s="76" t="s">
        <v>109</v>
      </c>
      <c r="O278" s="59"/>
      <c r="P278" s="59"/>
      <c r="Q278" s="59"/>
      <c r="R278" s="77"/>
      <c r="S278" s="8"/>
      <c r="T278" s="8"/>
      <c r="U278" s="8"/>
    </row>
    <row r="279" spans="1:21" s="17" customFormat="1" ht="13.5" customHeight="1">
      <c r="A279" s="18" t="s">
        <v>227</v>
      </c>
      <c r="B279" s="19">
        <v>3.3191999999999999</v>
      </c>
      <c r="C279" s="20">
        <v>75141.502099999998</v>
      </c>
      <c r="D279" s="21">
        <v>41043.118900000001</v>
      </c>
      <c r="E279" s="21">
        <v>57468.015899999999</v>
      </c>
      <c r="F279" s="82">
        <v>96275.802800000005</v>
      </c>
      <c r="G279" s="21">
        <v>126593.00509999999</v>
      </c>
      <c r="H279" s="21">
        <v>84114.1492</v>
      </c>
      <c r="I279" s="22">
        <v>16.239999999999998</v>
      </c>
      <c r="J279" s="22">
        <v>0.49</v>
      </c>
      <c r="K279" s="22">
        <v>11.01</v>
      </c>
      <c r="L279" s="22">
        <v>169.88069999999999</v>
      </c>
      <c r="M279" s="78" t="s">
        <v>109</v>
      </c>
      <c r="O279" s="59"/>
      <c r="P279" s="59"/>
      <c r="Q279" s="59"/>
      <c r="R279" s="77"/>
      <c r="S279" s="8"/>
      <c r="T279" s="8"/>
      <c r="U279" s="8"/>
    </row>
    <row r="280" spans="1:21" s="17" customFormat="1" ht="13.5" customHeight="1">
      <c r="A280" s="12" t="s">
        <v>228</v>
      </c>
      <c r="B280" s="13">
        <v>0.15060000000000001</v>
      </c>
      <c r="C280" s="14">
        <v>44256.673000000003</v>
      </c>
      <c r="D280" s="15">
        <v>33135.437599999997</v>
      </c>
      <c r="E280" s="15">
        <v>38500.3482</v>
      </c>
      <c r="F280" s="82">
        <v>57686.802900000002</v>
      </c>
      <c r="G280" s="15">
        <v>68789.226899999994</v>
      </c>
      <c r="H280" s="15">
        <v>48281.296199999997</v>
      </c>
      <c r="I280" s="16">
        <v>16.66</v>
      </c>
      <c r="J280" s="16">
        <v>0.9</v>
      </c>
      <c r="K280" s="16">
        <v>11.15</v>
      </c>
      <c r="L280" s="16">
        <v>172.86600000000001</v>
      </c>
      <c r="M280" s="76" t="s">
        <v>109</v>
      </c>
      <c r="O280" s="59"/>
      <c r="P280" s="59"/>
      <c r="Q280" s="59"/>
      <c r="R280" s="77"/>
      <c r="S280" s="8"/>
      <c r="T280" s="8"/>
      <c r="U280" s="8"/>
    </row>
    <row r="281" spans="1:21" s="17" customFormat="1" ht="13.5" customHeight="1">
      <c r="A281" s="18" t="s">
        <v>871</v>
      </c>
      <c r="B281" s="19">
        <v>0.11840000000000001</v>
      </c>
      <c r="C281" s="20">
        <v>46129.364200000004</v>
      </c>
      <c r="D281" s="21">
        <v>35794.758800000003</v>
      </c>
      <c r="E281" s="21">
        <v>39793.342600000004</v>
      </c>
      <c r="F281" s="82">
        <v>61114.515099999997</v>
      </c>
      <c r="G281" s="21">
        <v>71208.341199999995</v>
      </c>
      <c r="H281" s="21">
        <v>50426.004000000001</v>
      </c>
      <c r="I281" s="22">
        <v>17.04</v>
      </c>
      <c r="J281" s="22">
        <v>0.34</v>
      </c>
      <c r="K281" s="22">
        <v>11.83</v>
      </c>
      <c r="L281" s="22">
        <v>172.3588</v>
      </c>
      <c r="M281" s="78" t="s">
        <v>109</v>
      </c>
      <c r="O281" s="59"/>
      <c r="P281" s="59"/>
      <c r="Q281" s="59"/>
      <c r="R281" s="77"/>
      <c r="S281" s="8"/>
      <c r="T281" s="8"/>
      <c r="U281" s="8"/>
    </row>
    <row r="282" spans="1:21" s="17" customFormat="1" ht="13.5" customHeight="1">
      <c r="A282" s="12" t="s">
        <v>229</v>
      </c>
      <c r="B282" s="13">
        <v>0.54730000000000001</v>
      </c>
      <c r="C282" s="14">
        <v>37131.753100000002</v>
      </c>
      <c r="D282" s="15">
        <v>30682.497299999999</v>
      </c>
      <c r="E282" s="15">
        <v>32673.858700000001</v>
      </c>
      <c r="F282" s="82">
        <v>45504.980100000001</v>
      </c>
      <c r="G282" s="15">
        <v>53727.670700000002</v>
      </c>
      <c r="H282" s="15">
        <v>40625.2186</v>
      </c>
      <c r="I282" s="16">
        <v>19.79</v>
      </c>
      <c r="J282" s="16">
        <v>1.94</v>
      </c>
      <c r="K282" s="16">
        <v>10.34</v>
      </c>
      <c r="L282" s="16">
        <v>174.1799</v>
      </c>
      <c r="M282" s="76" t="s">
        <v>109</v>
      </c>
      <c r="O282" s="59"/>
      <c r="P282" s="59"/>
      <c r="Q282" s="59"/>
      <c r="R282" s="77"/>
      <c r="S282" s="8"/>
      <c r="T282" s="8"/>
      <c r="U282" s="8"/>
    </row>
    <row r="283" spans="1:21" s="17" customFormat="1" ht="13.5" customHeight="1">
      <c r="A283" s="12" t="s">
        <v>230</v>
      </c>
      <c r="B283" s="13">
        <v>4.835</v>
      </c>
      <c r="C283" s="14">
        <v>66289.6158</v>
      </c>
      <c r="D283" s="15">
        <v>41563.287300000004</v>
      </c>
      <c r="E283" s="15">
        <v>51404.802100000001</v>
      </c>
      <c r="F283" s="82">
        <v>85689.752900000007</v>
      </c>
      <c r="G283" s="15">
        <v>110573.86599999999</v>
      </c>
      <c r="H283" s="15">
        <v>76241.547300000006</v>
      </c>
      <c r="I283" s="16">
        <v>21.69</v>
      </c>
      <c r="J283" s="16">
        <v>0.68</v>
      </c>
      <c r="K283" s="16">
        <v>10.01</v>
      </c>
      <c r="L283" s="16">
        <v>170.87950000000001</v>
      </c>
      <c r="M283" s="76" t="s">
        <v>109</v>
      </c>
      <c r="O283" s="59"/>
      <c r="P283" s="59"/>
      <c r="Q283" s="59"/>
      <c r="R283" s="77"/>
      <c r="S283" s="8"/>
      <c r="T283" s="8"/>
      <c r="U283" s="8"/>
    </row>
    <row r="284" spans="1:21" s="17" customFormat="1" ht="13.5" customHeight="1">
      <c r="A284" s="18" t="s">
        <v>872</v>
      </c>
      <c r="B284" s="19">
        <v>0.1075</v>
      </c>
      <c r="C284" s="20">
        <v>69894.106799999994</v>
      </c>
      <c r="D284" s="21">
        <v>43006.069300000003</v>
      </c>
      <c r="E284" s="21">
        <v>53858.0507</v>
      </c>
      <c r="F284" s="82">
        <v>94115.393100000001</v>
      </c>
      <c r="G284" s="21">
        <v>159241.54389999999</v>
      </c>
      <c r="H284" s="21">
        <v>86712.070300000007</v>
      </c>
      <c r="I284" s="22">
        <v>20.05</v>
      </c>
      <c r="J284" s="22">
        <v>1.39</v>
      </c>
      <c r="K284" s="22">
        <v>10.220000000000001</v>
      </c>
      <c r="L284" s="22">
        <v>170.9084</v>
      </c>
      <c r="M284" s="78" t="s">
        <v>109</v>
      </c>
      <c r="O284" s="59"/>
      <c r="P284" s="59"/>
      <c r="Q284" s="59"/>
      <c r="R284" s="77"/>
      <c r="S284" s="8"/>
      <c r="T284" s="8"/>
      <c r="U284" s="8"/>
    </row>
    <row r="285" spans="1:21" s="17" customFormat="1" ht="13.5" customHeight="1">
      <c r="A285" s="18" t="s">
        <v>231</v>
      </c>
      <c r="B285" s="19">
        <v>4.6376999999999997</v>
      </c>
      <c r="C285" s="20">
        <v>66552.736300000004</v>
      </c>
      <c r="D285" s="21">
        <v>41563.287300000004</v>
      </c>
      <c r="E285" s="21">
        <v>51192.132400000002</v>
      </c>
      <c r="F285" s="82">
        <v>85968.2742</v>
      </c>
      <c r="G285" s="21">
        <v>109924.6709</v>
      </c>
      <c r="H285" s="21">
        <v>76102.369399999996</v>
      </c>
      <c r="I285" s="22">
        <v>21.74</v>
      </c>
      <c r="J285" s="22">
        <v>0.67</v>
      </c>
      <c r="K285" s="22">
        <v>10.039999999999999</v>
      </c>
      <c r="L285" s="22">
        <v>170.83109999999999</v>
      </c>
      <c r="M285" s="78" t="s">
        <v>109</v>
      </c>
      <c r="O285" s="59"/>
      <c r="P285" s="59"/>
      <c r="Q285" s="59"/>
      <c r="R285" s="77"/>
      <c r="S285" s="8"/>
      <c r="T285" s="8"/>
      <c r="U285" s="8"/>
    </row>
    <row r="286" spans="1:21" s="17" customFormat="1" ht="13.5" customHeight="1">
      <c r="A286" s="12" t="s">
        <v>232</v>
      </c>
      <c r="B286" s="13">
        <v>0.40570000000000001</v>
      </c>
      <c r="C286" s="14">
        <v>49282.268499999998</v>
      </c>
      <c r="D286" s="15">
        <v>33962.998699999996</v>
      </c>
      <c r="E286" s="15">
        <v>41269.579899999997</v>
      </c>
      <c r="F286" s="82">
        <v>60581.421600000001</v>
      </c>
      <c r="G286" s="15">
        <v>76926.3655</v>
      </c>
      <c r="H286" s="15">
        <v>54605.571799999998</v>
      </c>
      <c r="I286" s="16">
        <v>17.8</v>
      </c>
      <c r="J286" s="16">
        <v>0.64</v>
      </c>
      <c r="K286" s="16">
        <v>9.69</v>
      </c>
      <c r="L286" s="16">
        <v>173.56970000000001</v>
      </c>
      <c r="M286" s="76" t="s">
        <v>109</v>
      </c>
      <c r="O286" s="59"/>
      <c r="P286" s="59"/>
      <c r="Q286" s="59"/>
      <c r="R286" s="77"/>
      <c r="S286" s="8"/>
      <c r="T286" s="8"/>
      <c r="U286" s="8"/>
    </row>
    <row r="287" spans="1:21" s="17" customFormat="1" ht="13.5" customHeight="1">
      <c r="A287" s="18" t="s">
        <v>873</v>
      </c>
      <c r="B287" s="19">
        <v>0.1211</v>
      </c>
      <c r="C287" s="20">
        <v>44034.667999999998</v>
      </c>
      <c r="D287" s="21">
        <v>32957.101600000002</v>
      </c>
      <c r="E287" s="21">
        <v>37034.628700000001</v>
      </c>
      <c r="F287" s="82">
        <v>52088.014600000002</v>
      </c>
      <c r="G287" s="21">
        <v>61068.314400000003</v>
      </c>
      <c r="H287" s="21">
        <v>47130.739600000001</v>
      </c>
      <c r="I287" s="22">
        <v>21.55</v>
      </c>
      <c r="J287" s="22">
        <v>0.36</v>
      </c>
      <c r="K287" s="22">
        <v>9.7200000000000006</v>
      </c>
      <c r="L287" s="22">
        <v>173.8683</v>
      </c>
      <c r="M287" s="78" t="s">
        <v>109</v>
      </c>
      <c r="O287" s="59"/>
      <c r="P287" s="59"/>
      <c r="Q287" s="59"/>
      <c r="R287" s="77"/>
      <c r="S287" s="8"/>
      <c r="T287" s="8"/>
      <c r="U287" s="8"/>
    </row>
    <row r="288" spans="1:21" s="17" customFormat="1" ht="13.5" customHeight="1">
      <c r="A288" s="12" t="s">
        <v>233</v>
      </c>
      <c r="B288" s="13">
        <v>0.4672</v>
      </c>
      <c r="C288" s="14">
        <v>45589.248699999996</v>
      </c>
      <c r="D288" s="15">
        <v>34478.519200000002</v>
      </c>
      <c r="E288" s="15">
        <v>38570.433400000002</v>
      </c>
      <c r="F288" s="82">
        <v>56656.034299999999</v>
      </c>
      <c r="G288" s="15">
        <v>69891.571500000005</v>
      </c>
      <c r="H288" s="15">
        <v>50172.541100000002</v>
      </c>
      <c r="I288" s="16">
        <v>9.32</v>
      </c>
      <c r="J288" s="16">
        <v>1.51</v>
      </c>
      <c r="K288" s="16">
        <v>10.49</v>
      </c>
      <c r="L288" s="16">
        <v>173.21129999999999</v>
      </c>
      <c r="M288" s="76" t="s">
        <v>109</v>
      </c>
      <c r="O288" s="59"/>
      <c r="P288" s="59"/>
      <c r="Q288" s="59"/>
      <c r="R288" s="77"/>
      <c r="S288" s="8"/>
      <c r="T288" s="8"/>
      <c r="U288" s="8"/>
    </row>
    <row r="289" spans="1:21" s="17" customFormat="1" ht="13.5" customHeight="1">
      <c r="A289" s="12" t="s">
        <v>234</v>
      </c>
      <c r="B289" s="13">
        <v>0.52090000000000003</v>
      </c>
      <c r="C289" s="14">
        <v>45495.864300000001</v>
      </c>
      <c r="D289" s="15">
        <v>27117.7258</v>
      </c>
      <c r="E289" s="15">
        <v>36091.906499999997</v>
      </c>
      <c r="F289" s="82">
        <v>55630.715900000003</v>
      </c>
      <c r="G289" s="15">
        <v>69960.156400000007</v>
      </c>
      <c r="H289" s="15">
        <v>47689.830399999999</v>
      </c>
      <c r="I289" s="16">
        <v>8.58</v>
      </c>
      <c r="J289" s="16">
        <v>2.4700000000000002</v>
      </c>
      <c r="K289" s="16">
        <v>12.83</v>
      </c>
      <c r="L289" s="16">
        <v>172.5256</v>
      </c>
      <c r="M289" s="76" t="s">
        <v>105</v>
      </c>
      <c r="O289" s="59"/>
      <c r="P289" s="59"/>
      <c r="Q289" s="59"/>
      <c r="R289" s="77"/>
      <c r="S289" s="8"/>
      <c r="T289" s="8"/>
      <c r="U289" s="8"/>
    </row>
    <row r="290" spans="1:21" s="17" customFormat="1" ht="13.5" customHeight="1">
      <c r="A290" s="18" t="s">
        <v>874</v>
      </c>
      <c r="B290" s="19">
        <v>0.1133</v>
      </c>
      <c r="C290" s="20">
        <v>48457.310100000002</v>
      </c>
      <c r="D290" s="21">
        <v>34066.269</v>
      </c>
      <c r="E290" s="21">
        <v>42698.0599</v>
      </c>
      <c r="F290" s="82">
        <v>51593.940399999999</v>
      </c>
      <c r="G290" s="21">
        <v>74037.815799999997</v>
      </c>
      <c r="H290" s="21">
        <v>50684.352200000001</v>
      </c>
      <c r="I290" s="22">
        <v>8.8000000000000007</v>
      </c>
      <c r="J290" s="22">
        <v>1.61</v>
      </c>
      <c r="K290" s="22">
        <v>9.89</v>
      </c>
      <c r="L290" s="22">
        <v>171.2432</v>
      </c>
      <c r="M290" s="78" t="s">
        <v>109</v>
      </c>
      <c r="O290" s="59"/>
      <c r="P290" s="59"/>
      <c r="Q290" s="59"/>
      <c r="R290" s="77"/>
      <c r="S290" s="8"/>
      <c r="T290" s="8"/>
      <c r="U290" s="8"/>
    </row>
    <row r="291" spans="1:21" s="17" customFormat="1" ht="13.5" customHeight="1">
      <c r="A291" s="12" t="s">
        <v>235</v>
      </c>
      <c r="B291" s="13">
        <v>2.7336999999999998</v>
      </c>
      <c r="C291" s="14">
        <v>40758.982799999998</v>
      </c>
      <c r="D291" s="15">
        <v>31123.549900000002</v>
      </c>
      <c r="E291" s="15">
        <v>35410.713900000002</v>
      </c>
      <c r="F291" s="82">
        <v>46267.018799999998</v>
      </c>
      <c r="G291" s="15">
        <v>55042.017099999997</v>
      </c>
      <c r="H291" s="15">
        <v>42138.050799999997</v>
      </c>
      <c r="I291" s="16">
        <v>14</v>
      </c>
      <c r="J291" s="16">
        <v>1.5</v>
      </c>
      <c r="K291" s="16">
        <v>11.63</v>
      </c>
      <c r="L291" s="16">
        <v>171.48990000000001</v>
      </c>
      <c r="M291" s="76" t="s">
        <v>109</v>
      </c>
      <c r="O291" s="59"/>
      <c r="P291" s="59"/>
      <c r="Q291" s="59"/>
      <c r="R291" s="77"/>
      <c r="S291" s="8"/>
      <c r="T291" s="8"/>
      <c r="U291" s="8"/>
    </row>
    <row r="292" spans="1:21" s="17" customFormat="1" ht="13.5" customHeight="1">
      <c r="A292" s="18" t="s">
        <v>875</v>
      </c>
      <c r="B292" s="19">
        <v>0.53939999999999999</v>
      </c>
      <c r="C292" s="20">
        <v>45250.931299999997</v>
      </c>
      <c r="D292" s="21">
        <v>35754.504699999998</v>
      </c>
      <c r="E292" s="21">
        <v>37241.447899999999</v>
      </c>
      <c r="F292" s="82">
        <v>49997.688499999997</v>
      </c>
      <c r="G292" s="21">
        <v>52752.067300000002</v>
      </c>
      <c r="H292" s="21">
        <v>44416.567600000002</v>
      </c>
      <c r="I292" s="22">
        <v>18.7</v>
      </c>
      <c r="J292" s="22">
        <v>2.0499999999999998</v>
      </c>
      <c r="K292" s="22">
        <v>12.11</v>
      </c>
      <c r="L292" s="22">
        <v>173.32579999999999</v>
      </c>
      <c r="M292" s="78" t="s">
        <v>109</v>
      </c>
      <c r="O292" s="59"/>
      <c r="P292" s="59"/>
      <c r="Q292" s="59"/>
      <c r="R292" s="77"/>
      <c r="S292" s="8"/>
      <c r="T292" s="8"/>
      <c r="U292" s="8"/>
    </row>
    <row r="293" spans="1:21" s="17" customFormat="1" ht="13.5" customHeight="1">
      <c r="A293" s="18" t="s">
        <v>876</v>
      </c>
      <c r="B293" s="19">
        <v>0.18360000000000001</v>
      </c>
      <c r="C293" s="20">
        <v>40659.480300000003</v>
      </c>
      <c r="D293" s="21">
        <v>27782.838299999999</v>
      </c>
      <c r="E293" s="21">
        <v>33047.077100000002</v>
      </c>
      <c r="F293" s="82">
        <v>48490.029900000001</v>
      </c>
      <c r="G293" s="21">
        <v>60084.457900000001</v>
      </c>
      <c r="H293" s="21">
        <v>42914.382899999997</v>
      </c>
      <c r="I293" s="22">
        <v>15.88</v>
      </c>
      <c r="J293" s="22">
        <v>2.62</v>
      </c>
      <c r="K293" s="22">
        <v>11.15</v>
      </c>
      <c r="L293" s="22">
        <v>173.631</v>
      </c>
      <c r="M293" s="78" t="s">
        <v>105</v>
      </c>
      <c r="O293" s="59"/>
      <c r="P293" s="59"/>
      <c r="Q293" s="59"/>
      <c r="R293" s="77"/>
      <c r="S293" s="8"/>
      <c r="T293" s="8"/>
      <c r="U293" s="8"/>
    </row>
    <row r="294" spans="1:21" s="17" customFormat="1" ht="13.5" customHeight="1">
      <c r="A294" s="18" t="s">
        <v>877</v>
      </c>
      <c r="B294" s="19">
        <v>0.2069</v>
      </c>
      <c r="C294" s="20">
        <v>38586.036</v>
      </c>
      <c r="D294" s="21">
        <v>33274.920899999997</v>
      </c>
      <c r="E294" s="21">
        <v>34639.497600000002</v>
      </c>
      <c r="F294" s="82">
        <v>44025.669300000001</v>
      </c>
      <c r="G294" s="21">
        <v>49405.396200000003</v>
      </c>
      <c r="H294" s="21">
        <v>40798.677100000001</v>
      </c>
      <c r="I294" s="22">
        <v>18.16</v>
      </c>
      <c r="J294" s="22">
        <v>2.39</v>
      </c>
      <c r="K294" s="22">
        <v>10.78</v>
      </c>
      <c r="L294" s="22">
        <v>170.8579</v>
      </c>
      <c r="M294" s="78" t="s">
        <v>109</v>
      </c>
      <c r="O294" s="59"/>
      <c r="P294" s="59"/>
      <c r="Q294" s="59"/>
      <c r="R294" s="77"/>
      <c r="S294" s="8"/>
      <c r="T294" s="8"/>
      <c r="U294" s="8"/>
    </row>
    <row r="295" spans="1:21" s="17" customFormat="1" ht="13.5" customHeight="1">
      <c r="A295" s="18" t="s">
        <v>878</v>
      </c>
      <c r="B295" s="19">
        <v>0.27879999999999999</v>
      </c>
      <c r="C295" s="20">
        <v>47195.479299999999</v>
      </c>
      <c r="D295" s="21">
        <v>36771.019500000002</v>
      </c>
      <c r="E295" s="21">
        <v>41802.226300000002</v>
      </c>
      <c r="F295" s="82">
        <v>55561.133000000002</v>
      </c>
      <c r="G295" s="21">
        <v>61341.320399999997</v>
      </c>
      <c r="H295" s="21">
        <v>48791.0792</v>
      </c>
      <c r="I295" s="22">
        <v>12.57</v>
      </c>
      <c r="J295" s="22">
        <v>1.45</v>
      </c>
      <c r="K295" s="22">
        <v>9.82</v>
      </c>
      <c r="L295" s="22">
        <v>168.8948</v>
      </c>
      <c r="M295" s="78" t="s">
        <v>109</v>
      </c>
      <c r="O295" s="59"/>
      <c r="P295" s="59"/>
      <c r="Q295" s="59"/>
      <c r="R295" s="77"/>
      <c r="S295" s="8"/>
      <c r="T295" s="8"/>
      <c r="U295" s="8"/>
    </row>
    <row r="296" spans="1:21" s="17" customFormat="1" ht="13.5" customHeight="1">
      <c r="A296" s="12" t="s">
        <v>236</v>
      </c>
      <c r="B296" s="13">
        <v>2.0867</v>
      </c>
      <c r="C296" s="14">
        <v>24564.733899999999</v>
      </c>
      <c r="D296" s="15">
        <v>19518.083299999998</v>
      </c>
      <c r="E296" s="15">
        <v>21523.2094</v>
      </c>
      <c r="F296" s="82">
        <v>31695.993900000001</v>
      </c>
      <c r="G296" s="15">
        <v>40706.648300000001</v>
      </c>
      <c r="H296" s="15">
        <v>27928.01</v>
      </c>
      <c r="I296" s="16">
        <v>11.68</v>
      </c>
      <c r="J296" s="16">
        <v>3.85</v>
      </c>
      <c r="K296" s="16">
        <v>10.130000000000001</v>
      </c>
      <c r="L296" s="16">
        <v>173.36</v>
      </c>
      <c r="M296" s="76" t="s">
        <v>109</v>
      </c>
      <c r="O296" s="59"/>
      <c r="P296" s="59"/>
      <c r="Q296" s="59"/>
      <c r="R296" s="77"/>
      <c r="S296" s="8"/>
      <c r="T296" s="8"/>
      <c r="U296" s="8"/>
    </row>
    <row r="297" spans="1:21" s="17" customFormat="1" ht="13.5" customHeight="1">
      <c r="A297" s="12" t="s">
        <v>237</v>
      </c>
      <c r="B297" s="13">
        <v>3.2696000000000001</v>
      </c>
      <c r="C297" s="14">
        <v>47206.133800000003</v>
      </c>
      <c r="D297" s="15">
        <v>31939.6358</v>
      </c>
      <c r="E297" s="15">
        <v>38489.016300000003</v>
      </c>
      <c r="F297" s="82">
        <v>58399.881500000003</v>
      </c>
      <c r="G297" s="15">
        <v>82082.703299999994</v>
      </c>
      <c r="H297" s="15">
        <v>53251.247499999998</v>
      </c>
      <c r="I297" s="16">
        <v>11.03</v>
      </c>
      <c r="J297" s="16">
        <v>4.42</v>
      </c>
      <c r="K297" s="16">
        <v>10.029999999999999</v>
      </c>
      <c r="L297" s="16">
        <v>173.88849999999999</v>
      </c>
      <c r="M297" s="76" t="s">
        <v>109</v>
      </c>
      <c r="O297" s="59"/>
      <c r="P297" s="59"/>
      <c r="Q297" s="59"/>
      <c r="R297" s="77"/>
      <c r="S297" s="8"/>
      <c r="T297" s="8"/>
      <c r="U297" s="8"/>
    </row>
    <row r="298" spans="1:21" s="17" customFormat="1" ht="13.5" customHeight="1">
      <c r="A298" s="18" t="s">
        <v>879</v>
      </c>
      <c r="B298" s="19">
        <v>0.89529999999999998</v>
      </c>
      <c r="C298" s="20">
        <v>55449.648099999999</v>
      </c>
      <c r="D298" s="21">
        <v>35942.088600000003</v>
      </c>
      <c r="E298" s="21">
        <v>45538.389600000002</v>
      </c>
      <c r="F298" s="82">
        <v>76282.579500000007</v>
      </c>
      <c r="G298" s="21">
        <v>92227.904999999999</v>
      </c>
      <c r="H298" s="21">
        <v>63775.566099999996</v>
      </c>
      <c r="I298" s="22">
        <v>11.36</v>
      </c>
      <c r="J298" s="22">
        <v>5.86</v>
      </c>
      <c r="K298" s="22">
        <v>9.65</v>
      </c>
      <c r="L298" s="22">
        <v>173.97659999999999</v>
      </c>
      <c r="M298" s="78" t="s">
        <v>109</v>
      </c>
      <c r="O298" s="59"/>
      <c r="P298" s="59"/>
      <c r="Q298" s="59"/>
      <c r="R298" s="77"/>
      <c r="S298" s="8"/>
      <c r="T298" s="8"/>
      <c r="U298" s="8"/>
    </row>
    <row r="299" spans="1:21" s="17" customFormat="1" ht="13.5" customHeight="1">
      <c r="A299" s="18" t="s">
        <v>880</v>
      </c>
      <c r="B299" s="19">
        <v>1.8008999999999999</v>
      </c>
      <c r="C299" s="20">
        <v>44501.033100000001</v>
      </c>
      <c r="D299" s="21">
        <v>31859.3007</v>
      </c>
      <c r="E299" s="21">
        <v>37563.319600000003</v>
      </c>
      <c r="F299" s="82">
        <v>52706.554799999998</v>
      </c>
      <c r="G299" s="21">
        <v>64804.824200000003</v>
      </c>
      <c r="H299" s="21">
        <v>47221.830099999999</v>
      </c>
      <c r="I299" s="22">
        <v>11.18</v>
      </c>
      <c r="J299" s="22">
        <v>4.16</v>
      </c>
      <c r="K299" s="22">
        <v>10.31</v>
      </c>
      <c r="L299" s="22">
        <v>173.4794</v>
      </c>
      <c r="M299" s="78" t="s">
        <v>109</v>
      </c>
      <c r="O299" s="59"/>
      <c r="P299" s="59"/>
      <c r="Q299" s="59"/>
      <c r="R299" s="77"/>
      <c r="S299" s="8"/>
      <c r="T299" s="8"/>
      <c r="U299" s="8"/>
    </row>
    <row r="300" spans="1:21" s="17" customFormat="1" ht="13.5" customHeight="1">
      <c r="A300" s="18" t="s">
        <v>881</v>
      </c>
      <c r="B300" s="19">
        <v>0.11509999999999999</v>
      </c>
      <c r="C300" s="20">
        <v>42231.771999999997</v>
      </c>
      <c r="D300" s="21">
        <v>33115.824399999998</v>
      </c>
      <c r="E300" s="21">
        <v>37767.2569</v>
      </c>
      <c r="F300" s="82">
        <v>46296.100899999998</v>
      </c>
      <c r="G300" s="21">
        <v>64612.909500000002</v>
      </c>
      <c r="H300" s="21">
        <v>51927.158900000002</v>
      </c>
      <c r="I300" s="22">
        <v>18.93</v>
      </c>
      <c r="J300" s="22">
        <v>1.79</v>
      </c>
      <c r="K300" s="22">
        <v>10.15</v>
      </c>
      <c r="L300" s="22">
        <v>172.44309999999999</v>
      </c>
      <c r="M300" s="78" t="s">
        <v>109</v>
      </c>
      <c r="O300" s="59"/>
      <c r="P300" s="59"/>
      <c r="Q300" s="59"/>
      <c r="R300" s="77"/>
      <c r="S300" s="8"/>
      <c r="T300" s="8"/>
      <c r="U300" s="8"/>
    </row>
    <row r="301" spans="1:21" s="17" customFormat="1" ht="13.5" customHeight="1">
      <c r="A301" s="18" t="s">
        <v>882</v>
      </c>
      <c r="B301" s="19">
        <v>0.59089999999999998</v>
      </c>
      <c r="C301" s="20">
        <v>38536.5285</v>
      </c>
      <c r="D301" s="21">
        <v>17768.179599999999</v>
      </c>
      <c r="E301" s="21">
        <v>28333.951099999998</v>
      </c>
      <c r="F301" s="82">
        <v>49755.532899999998</v>
      </c>
      <c r="G301" s="21">
        <v>66178.871599999999</v>
      </c>
      <c r="H301" s="21">
        <v>41712.798999999999</v>
      </c>
      <c r="I301" s="22">
        <v>12.92</v>
      </c>
      <c r="J301" s="22">
        <v>1.45</v>
      </c>
      <c r="K301" s="22">
        <v>10.32</v>
      </c>
      <c r="L301" s="22">
        <v>171.7818</v>
      </c>
      <c r="M301" s="78" t="s">
        <v>105</v>
      </c>
      <c r="O301" s="59"/>
      <c r="P301" s="59"/>
      <c r="Q301" s="59"/>
      <c r="R301" s="77"/>
      <c r="S301" s="8"/>
      <c r="T301" s="8"/>
      <c r="U301" s="8"/>
    </row>
    <row r="302" spans="1:21" s="17" customFormat="1" ht="13.5" customHeight="1">
      <c r="A302" s="12" t="s">
        <v>238</v>
      </c>
      <c r="B302" s="13">
        <v>0.12590000000000001</v>
      </c>
      <c r="C302" s="14">
        <v>46969.159599999999</v>
      </c>
      <c r="D302" s="15">
        <v>30963.63</v>
      </c>
      <c r="E302" s="15">
        <v>39709.794600000001</v>
      </c>
      <c r="F302" s="82">
        <v>55569.813300000002</v>
      </c>
      <c r="G302" s="15">
        <v>63194.6495</v>
      </c>
      <c r="H302" s="15">
        <v>50241.209199999998</v>
      </c>
      <c r="I302" s="16">
        <v>14.3</v>
      </c>
      <c r="J302" s="16">
        <v>0.86</v>
      </c>
      <c r="K302" s="16">
        <v>12.1</v>
      </c>
      <c r="L302" s="16">
        <v>170.77869999999999</v>
      </c>
      <c r="M302" s="76" t="s">
        <v>109</v>
      </c>
      <c r="O302" s="59"/>
      <c r="P302" s="59"/>
      <c r="Q302" s="59"/>
      <c r="R302" s="77"/>
      <c r="S302" s="8"/>
      <c r="T302" s="8"/>
      <c r="U302" s="8"/>
    </row>
    <row r="303" spans="1:21" s="17" customFormat="1" ht="13.5" customHeight="1">
      <c r="A303" s="18" t="s">
        <v>883</v>
      </c>
      <c r="B303" s="19">
        <v>0.10100000000000001</v>
      </c>
      <c r="C303" s="20">
        <v>48865.712200000002</v>
      </c>
      <c r="D303" s="21">
        <v>35423.104200000002</v>
      </c>
      <c r="E303" s="21">
        <v>42961.512600000002</v>
      </c>
      <c r="F303" s="82">
        <v>56986.957300000002</v>
      </c>
      <c r="G303" s="21">
        <v>66250.420700000002</v>
      </c>
      <c r="H303" s="21">
        <v>52758.370799999997</v>
      </c>
      <c r="I303" s="22">
        <v>13.26</v>
      </c>
      <c r="J303" s="22">
        <v>0.97</v>
      </c>
      <c r="K303" s="22">
        <v>11.61</v>
      </c>
      <c r="L303" s="22">
        <v>171.249</v>
      </c>
      <c r="M303" s="78" t="s">
        <v>109</v>
      </c>
      <c r="O303" s="59"/>
      <c r="P303" s="59"/>
      <c r="Q303" s="59"/>
      <c r="R303" s="77"/>
      <c r="S303" s="8"/>
      <c r="T303" s="8"/>
      <c r="U303" s="8"/>
    </row>
    <row r="304" spans="1:21" s="17" customFormat="1" ht="13.5" customHeight="1">
      <c r="A304" s="12" t="s">
        <v>239</v>
      </c>
      <c r="B304" s="13">
        <v>0.39319999999999999</v>
      </c>
      <c r="C304" s="14">
        <v>34955.078300000001</v>
      </c>
      <c r="D304" s="15">
        <v>24733.097699999998</v>
      </c>
      <c r="E304" s="15">
        <v>28695.393499999998</v>
      </c>
      <c r="F304" s="82">
        <v>39773.664900000003</v>
      </c>
      <c r="G304" s="15">
        <v>43508.803599999999</v>
      </c>
      <c r="H304" s="15">
        <v>35278.896000000001</v>
      </c>
      <c r="I304" s="16">
        <v>13.18</v>
      </c>
      <c r="J304" s="16">
        <v>0.73</v>
      </c>
      <c r="K304" s="16">
        <v>9.15</v>
      </c>
      <c r="L304" s="16">
        <v>174.2912</v>
      </c>
      <c r="M304" s="76" t="s">
        <v>109</v>
      </c>
      <c r="O304" s="59"/>
      <c r="P304" s="59"/>
      <c r="Q304" s="59"/>
      <c r="R304" s="77"/>
      <c r="S304" s="8"/>
      <c r="T304" s="8"/>
      <c r="U304" s="8"/>
    </row>
    <row r="305" spans="1:21" s="17" customFormat="1" ht="13.5" customHeight="1">
      <c r="A305" s="18" t="s">
        <v>884</v>
      </c>
      <c r="B305" s="19">
        <v>0.21729999999999999</v>
      </c>
      <c r="C305" s="20">
        <v>34792.912300000004</v>
      </c>
      <c r="D305" s="21">
        <v>24709.5828</v>
      </c>
      <c r="E305" s="21">
        <v>28739.257699999998</v>
      </c>
      <c r="F305" s="82">
        <v>40873.694300000003</v>
      </c>
      <c r="G305" s="21">
        <v>44128.052600000003</v>
      </c>
      <c r="H305" s="21">
        <v>35490.423199999997</v>
      </c>
      <c r="I305" s="22">
        <v>14.01</v>
      </c>
      <c r="J305" s="22">
        <v>0.74</v>
      </c>
      <c r="K305" s="22">
        <v>9.09</v>
      </c>
      <c r="L305" s="22">
        <v>173.858</v>
      </c>
      <c r="M305" s="78" t="s">
        <v>109</v>
      </c>
      <c r="O305" s="59"/>
      <c r="P305" s="59"/>
      <c r="Q305" s="59"/>
      <c r="R305" s="77"/>
      <c r="S305" s="8"/>
      <c r="T305" s="8"/>
      <c r="U305" s="8"/>
    </row>
    <row r="306" spans="1:21" s="17" customFormat="1" ht="13.5" customHeight="1">
      <c r="A306" s="12" t="s">
        <v>240</v>
      </c>
      <c r="B306" s="13">
        <v>1.1188</v>
      </c>
      <c r="C306" s="14">
        <v>43166.939400000003</v>
      </c>
      <c r="D306" s="15">
        <v>25008.689399999999</v>
      </c>
      <c r="E306" s="15">
        <v>36870.206599999998</v>
      </c>
      <c r="F306" s="82">
        <v>56957.976699999999</v>
      </c>
      <c r="G306" s="15">
        <v>76275.026400000002</v>
      </c>
      <c r="H306" s="15">
        <v>49310.077899999997</v>
      </c>
      <c r="I306" s="16">
        <v>12.44</v>
      </c>
      <c r="J306" s="16">
        <v>1.79</v>
      </c>
      <c r="K306" s="16">
        <v>10.14</v>
      </c>
      <c r="L306" s="16">
        <v>173.5633</v>
      </c>
      <c r="M306" s="76" t="s">
        <v>109</v>
      </c>
      <c r="O306" s="59"/>
      <c r="P306" s="59"/>
      <c r="Q306" s="59"/>
      <c r="R306" s="77"/>
      <c r="S306" s="8"/>
      <c r="T306" s="8"/>
      <c r="U306" s="8"/>
    </row>
    <row r="307" spans="1:21" s="17" customFormat="1" ht="13.5" customHeight="1">
      <c r="A307" s="18" t="s">
        <v>885</v>
      </c>
      <c r="B307" s="19">
        <v>0.1792</v>
      </c>
      <c r="C307" s="20">
        <v>50343.2863</v>
      </c>
      <c r="D307" s="21">
        <v>39382.241900000001</v>
      </c>
      <c r="E307" s="21">
        <v>42395.094899999996</v>
      </c>
      <c r="F307" s="82">
        <v>61408.83</v>
      </c>
      <c r="G307" s="21">
        <v>79883.829599999997</v>
      </c>
      <c r="H307" s="21">
        <v>55811.036500000002</v>
      </c>
      <c r="I307" s="22">
        <v>12.99</v>
      </c>
      <c r="J307" s="22">
        <v>1.06</v>
      </c>
      <c r="K307" s="22">
        <v>10.02</v>
      </c>
      <c r="L307" s="22">
        <v>177.1627</v>
      </c>
      <c r="M307" s="78" t="s">
        <v>242</v>
      </c>
      <c r="O307" s="59"/>
      <c r="P307" s="59"/>
      <c r="Q307" s="59"/>
      <c r="R307" s="77"/>
      <c r="S307" s="8"/>
      <c r="T307" s="8"/>
      <c r="U307" s="8"/>
    </row>
    <row r="308" spans="1:21" s="17" customFormat="1" ht="13.5" customHeight="1">
      <c r="A308" s="18" t="s">
        <v>886</v>
      </c>
      <c r="B308" s="19">
        <v>0.59440000000000004</v>
      </c>
      <c r="C308" s="20">
        <v>41298.583500000001</v>
      </c>
      <c r="D308" s="21">
        <v>22674.993999999999</v>
      </c>
      <c r="E308" s="21">
        <v>31493.8253</v>
      </c>
      <c r="F308" s="82">
        <v>53512.534099999997</v>
      </c>
      <c r="G308" s="21">
        <v>67366.36</v>
      </c>
      <c r="H308" s="21">
        <v>44924.326300000001</v>
      </c>
      <c r="I308" s="22">
        <v>13.63</v>
      </c>
      <c r="J308" s="22">
        <v>2.15</v>
      </c>
      <c r="K308" s="22">
        <v>9.7899999999999991</v>
      </c>
      <c r="L308" s="22">
        <v>172.5968</v>
      </c>
      <c r="M308" s="78" t="s">
        <v>109</v>
      </c>
      <c r="O308" s="59"/>
      <c r="P308" s="59"/>
      <c r="Q308" s="59"/>
      <c r="R308" s="77"/>
      <c r="S308" s="8"/>
      <c r="T308" s="8"/>
      <c r="U308" s="8"/>
    </row>
    <row r="309" spans="1:21" s="17" customFormat="1" ht="13.5" customHeight="1">
      <c r="A309" s="18" t="s">
        <v>887</v>
      </c>
      <c r="B309" s="19">
        <v>0.1678</v>
      </c>
      <c r="C309" s="20">
        <v>56543.3459</v>
      </c>
      <c r="D309" s="21">
        <v>42538.525500000003</v>
      </c>
      <c r="E309" s="21">
        <v>44040.950900000003</v>
      </c>
      <c r="F309" s="82">
        <v>78139.308000000005</v>
      </c>
      <c r="G309" s="21">
        <v>120898.29829999999</v>
      </c>
      <c r="H309" s="21">
        <v>68615.656400000007</v>
      </c>
      <c r="I309" s="22">
        <v>11</v>
      </c>
      <c r="J309" s="22">
        <v>1.18</v>
      </c>
      <c r="K309" s="22">
        <v>11.85</v>
      </c>
      <c r="L309" s="22">
        <v>173.55959999999999</v>
      </c>
      <c r="M309" s="78" t="s">
        <v>109</v>
      </c>
      <c r="O309" s="59"/>
      <c r="P309" s="59"/>
      <c r="Q309" s="59"/>
      <c r="R309" s="77"/>
      <c r="S309" s="8"/>
      <c r="T309" s="8"/>
      <c r="U309" s="8"/>
    </row>
    <row r="310" spans="1:21" s="17" customFormat="1" ht="13.5" customHeight="1">
      <c r="A310" s="12" t="s">
        <v>241</v>
      </c>
      <c r="B310" s="13">
        <v>0.14549999999999999</v>
      </c>
      <c r="C310" s="14">
        <v>51652.205499999996</v>
      </c>
      <c r="D310" s="15">
        <v>37303.919399999999</v>
      </c>
      <c r="E310" s="15">
        <v>40187.284599999999</v>
      </c>
      <c r="F310" s="82">
        <v>70815.661500000002</v>
      </c>
      <c r="G310" s="15">
        <v>94298.407000000007</v>
      </c>
      <c r="H310" s="15">
        <v>59392.883399999999</v>
      </c>
      <c r="I310" s="16">
        <v>12.4</v>
      </c>
      <c r="J310" s="16">
        <v>5.08</v>
      </c>
      <c r="K310" s="16">
        <v>9.49</v>
      </c>
      <c r="L310" s="16">
        <v>172.35640000000001</v>
      </c>
      <c r="M310" s="76" t="s">
        <v>242</v>
      </c>
      <c r="O310" s="59"/>
      <c r="P310" s="59"/>
      <c r="Q310" s="59"/>
      <c r="R310" s="77"/>
      <c r="S310" s="8"/>
      <c r="T310" s="8"/>
      <c r="U310" s="8"/>
    </row>
    <row r="311" spans="1:21" s="17" customFormat="1" ht="13.5" customHeight="1">
      <c r="A311" s="12" t="s">
        <v>243</v>
      </c>
      <c r="B311" s="13">
        <v>3.7713000000000001</v>
      </c>
      <c r="C311" s="14">
        <v>42248.539199999999</v>
      </c>
      <c r="D311" s="15">
        <v>29343.594099999998</v>
      </c>
      <c r="E311" s="15">
        <v>35428.178599999999</v>
      </c>
      <c r="F311" s="82">
        <v>53774.0746</v>
      </c>
      <c r="G311" s="15">
        <v>70640.225699999995</v>
      </c>
      <c r="H311" s="15">
        <v>48027.117700000003</v>
      </c>
      <c r="I311" s="16">
        <v>23.14</v>
      </c>
      <c r="J311" s="16">
        <v>2.36</v>
      </c>
      <c r="K311" s="16">
        <v>11.29</v>
      </c>
      <c r="L311" s="16">
        <v>171.36490000000001</v>
      </c>
      <c r="M311" s="76" t="s">
        <v>109</v>
      </c>
      <c r="O311" s="59"/>
      <c r="P311" s="59"/>
      <c r="Q311" s="59"/>
      <c r="R311" s="77"/>
      <c r="S311" s="8"/>
      <c r="T311" s="8"/>
      <c r="U311" s="8"/>
    </row>
    <row r="312" spans="1:21" s="17" customFormat="1" ht="13.5" customHeight="1">
      <c r="A312" s="18" t="s">
        <v>888</v>
      </c>
      <c r="B312" s="19">
        <v>0.79669999999999996</v>
      </c>
      <c r="C312" s="20">
        <v>32612.938999999998</v>
      </c>
      <c r="D312" s="21">
        <v>25999.726500000001</v>
      </c>
      <c r="E312" s="21">
        <v>28106.610499999999</v>
      </c>
      <c r="F312" s="82">
        <v>41828.381699999998</v>
      </c>
      <c r="G312" s="21">
        <v>49956.013800000001</v>
      </c>
      <c r="H312" s="21">
        <v>35990.142200000002</v>
      </c>
      <c r="I312" s="22">
        <v>17.149999999999999</v>
      </c>
      <c r="J312" s="22">
        <v>0.8</v>
      </c>
      <c r="K312" s="22">
        <v>10.74</v>
      </c>
      <c r="L312" s="22">
        <v>171.1602</v>
      </c>
      <c r="M312" s="78" t="s">
        <v>109</v>
      </c>
      <c r="O312" s="59"/>
      <c r="P312" s="59"/>
      <c r="Q312" s="59"/>
      <c r="R312" s="77"/>
      <c r="S312" s="8"/>
      <c r="T312" s="8"/>
      <c r="U312" s="8"/>
    </row>
    <row r="313" spans="1:21" s="17" customFormat="1" ht="13.5" customHeight="1">
      <c r="A313" s="18" t="s">
        <v>889</v>
      </c>
      <c r="B313" s="19">
        <v>0.38429999999999997</v>
      </c>
      <c r="C313" s="20">
        <v>50169.629300000001</v>
      </c>
      <c r="D313" s="21">
        <v>31686.340499999998</v>
      </c>
      <c r="E313" s="21">
        <v>39470.555099999998</v>
      </c>
      <c r="F313" s="82">
        <v>61027.285199999998</v>
      </c>
      <c r="G313" s="21">
        <v>72199.650299999994</v>
      </c>
      <c r="H313" s="21">
        <v>51297.6299</v>
      </c>
      <c r="I313" s="22">
        <v>19.079999999999998</v>
      </c>
      <c r="J313" s="22">
        <v>3.52</v>
      </c>
      <c r="K313" s="22">
        <v>13.15</v>
      </c>
      <c r="L313" s="22">
        <v>173.97620000000001</v>
      </c>
      <c r="M313" s="78" t="s">
        <v>109</v>
      </c>
      <c r="O313" s="59"/>
      <c r="P313" s="59"/>
      <c r="Q313" s="59"/>
      <c r="R313" s="77"/>
      <c r="S313" s="8"/>
      <c r="T313" s="8"/>
      <c r="U313" s="8"/>
    </row>
    <row r="314" spans="1:21" s="17" customFormat="1" ht="13.5" customHeight="1">
      <c r="A314" s="18" t="s">
        <v>890</v>
      </c>
      <c r="B314" s="19">
        <v>1.8571</v>
      </c>
      <c r="C314" s="20">
        <v>45688.616999999998</v>
      </c>
      <c r="D314" s="21">
        <v>35713.546000000002</v>
      </c>
      <c r="E314" s="21">
        <v>38700.705099999999</v>
      </c>
      <c r="F314" s="82">
        <v>59772.653700000003</v>
      </c>
      <c r="G314" s="21">
        <v>83426.089699999997</v>
      </c>
      <c r="H314" s="21">
        <v>54427.203000000001</v>
      </c>
      <c r="I314" s="22">
        <v>26.99</v>
      </c>
      <c r="J314" s="22">
        <v>2.59</v>
      </c>
      <c r="K314" s="22">
        <v>11.17</v>
      </c>
      <c r="L314" s="22">
        <v>171.49590000000001</v>
      </c>
      <c r="M314" s="78" t="s">
        <v>105</v>
      </c>
      <c r="O314" s="59"/>
      <c r="P314" s="59"/>
      <c r="Q314" s="59"/>
      <c r="R314" s="77"/>
      <c r="S314" s="8"/>
      <c r="T314" s="8"/>
      <c r="U314" s="8"/>
    </row>
    <row r="315" spans="1:21" s="17" customFormat="1" ht="13.5" customHeight="1">
      <c r="A315" s="12" t="s">
        <v>244</v>
      </c>
      <c r="B315" s="13">
        <v>30.545999999999999</v>
      </c>
      <c r="C315" s="14">
        <v>40943.609600000003</v>
      </c>
      <c r="D315" s="15">
        <v>20665.231100000001</v>
      </c>
      <c r="E315" s="15">
        <v>30102.3099</v>
      </c>
      <c r="F315" s="82">
        <v>53576.79</v>
      </c>
      <c r="G315" s="15">
        <v>67849.056800000006</v>
      </c>
      <c r="H315" s="15">
        <v>43916.581700000002</v>
      </c>
      <c r="I315" s="16">
        <v>14.7</v>
      </c>
      <c r="J315" s="16">
        <v>0.78</v>
      </c>
      <c r="K315" s="16">
        <v>9.89</v>
      </c>
      <c r="L315" s="16">
        <v>172.60560000000001</v>
      </c>
      <c r="M315" s="76" t="s">
        <v>109</v>
      </c>
      <c r="O315" s="59"/>
      <c r="P315" s="59"/>
      <c r="Q315" s="59"/>
      <c r="R315" s="77"/>
      <c r="S315" s="8"/>
      <c r="T315" s="8"/>
      <c r="U315" s="8"/>
    </row>
    <row r="316" spans="1:21" s="17" customFormat="1" ht="13.5" customHeight="1">
      <c r="A316" s="18" t="s">
        <v>245</v>
      </c>
      <c r="B316" s="19">
        <v>9.1614000000000004</v>
      </c>
      <c r="C316" s="20">
        <v>35956.447399999997</v>
      </c>
      <c r="D316" s="21">
        <v>20612.618900000001</v>
      </c>
      <c r="E316" s="21">
        <v>27506.543699999998</v>
      </c>
      <c r="F316" s="82">
        <v>47357.512199999997</v>
      </c>
      <c r="G316" s="21">
        <v>60560.870999999999</v>
      </c>
      <c r="H316" s="21">
        <v>39084.306199999999</v>
      </c>
      <c r="I316" s="22">
        <v>13.42</v>
      </c>
      <c r="J316" s="22">
        <v>0.76</v>
      </c>
      <c r="K316" s="22">
        <v>10.26</v>
      </c>
      <c r="L316" s="22">
        <v>172.20140000000001</v>
      </c>
      <c r="M316" s="78" t="s">
        <v>109</v>
      </c>
      <c r="O316" s="59"/>
      <c r="P316" s="59"/>
      <c r="Q316" s="59"/>
      <c r="R316" s="77"/>
      <c r="S316" s="8"/>
      <c r="T316" s="8"/>
      <c r="U316" s="8"/>
    </row>
    <row r="317" spans="1:21" s="17" customFormat="1" ht="13.5" customHeight="1">
      <c r="A317" s="18" t="s">
        <v>891</v>
      </c>
      <c r="B317" s="19">
        <v>0.52210000000000001</v>
      </c>
      <c r="C317" s="20">
        <v>50960.683100000002</v>
      </c>
      <c r="D317" s="21">
        <v>36752.895299999996</v>
      </c>
      <c r="E317" s="21">
        <v>43644.965400000001</v>
      </c>
      <c r="F317" s="82">
        <v>64192.553800000002</v>
      </c>
      <c r="G317" s="21">
        <v>71926.023100000006</v>
      </c>
      <c r="H317" s="21">
        <v>54861.8632</v>
      </c>
      <c r="I317" s="22">
        <v>21.99</v>
      </c>
      <c r="J317" s="22">
        <v>1.01</v>
      </c>
      <c r="K317" s="22">
        <v>10.86</v>
      </c>
      <c r="L317" s="22">
        <v>172.00049999999999</v>
      </c>
      <c r="M317" s="78" t="s">
        <v>109</v>
      </c>
      <c r="O317" s="59"/>
      <c r="P317" s="59"/>
      <c r="Q317" s="59"/>
      <c r="R317" s="77"/>
      <c r="S317" s="8"/>
      <c r="T317" s="8"/>
      <c r="U317" s="8"/>
    </row>
    <row r="318" spans="1:21" s="17" customFormat="1" ht="13.5" customHeight="1">
      <c r="A318" s="18" t="s">
        <v>246</v>
      </c>
      <c r="B318" s="19">
        <v>6.1406999999999998</v>
      </c>
      <c r="C318" s="20">
        <v>49056.577799999999</v>
      </c>
      <c r="D318" s="21">
        <v>30720.7523</v>
      </c>
      <c r="E318" s="21">
        <v>38093.741300000002</v>
      </c>
      <c r="F318" s="82">
        <v>59808.84</v>
      </c>
      <c r="G318" s="21">
        <v>73105.695200000002</v>
      </c>
      <c r="H318" s="21">
        <v>51293.248200000002</v>
      </c>
      <c r="I318" s="22">
        <v>16.68</v>
      </c>
      <c r="J318" s="22">
        <v>0.52</v>
      </c>
      <c r="K318" s="22">
        <v>10.34</v>
      </c>
      <c r="L318" s="22">
        <v>171.58</v>
      </c>
      <c r="M318" s="78" t="s">
        <v>109</v>
      </c>
      <c r="O318" s="59"/>
      <c r="P318" s="59"/>
      <c r="Q318" s="59"/>
      <c r="R318" s="77"/>
      <c r="S318" s="8"/>
      <c r="T318" s="8"/>
      <c r="U318" s="8"/>
    </row>
    <row r="319" spans="1:21" s="17" customFormat="1" ht="13.5" customHeight="1">
      <c r="A319" s="18" t="s">
        <v>892</v>
      </c>
      <c r="B319" s="19">
        <v>1.4931000000000001</v>
      </c>
      <c r="C319" s="20">
        <v>42938.887699999999</v>
      </c>
      <c r="D319" s="21">
        <v>24922.073899999999</v>
      </c>
      <c r="E319" s="21">
        <v>34346.975599999998</v>
      </c>
      <c r="F319" s="82">
        <v>54966.681600000004</v>
      </c>
      <c r="G319" s="21">
        <v>71319.620999999999</v>
      </c>
      <c r="H319" s="21">
        <v>47060.138599999998</v>
      </c>
      <c r="I319" s="22">
        <v>17.66</v>
      </c>
      <c r="J319" s="22">
        <v>0.45</v>
      </c>
      <c r="K319" s="22">
        <v>9.64</v>
      </c>
      <c r="L319" s="22">
        <v>172.09649999999999</v>
      </c>
      <c r="M319" s="78" t="s">
        <v>105</v>
      </c>
      <c r="O319" s="59"/>
      <c r="P319" s="59"/>
      <c r="Q319" s="59"/>
      <c r="R319" s="77"/>
      <c r="S319" s="8"/>
      <c r="T319" s="8"/>
      <c r="U319" s="8"/>
    </row>
    <row r="320" spans="1:21" s="17" customFormat="1" ht="13.5" customHeight="1">
      <c r="A320" s="18" t="s">
        <v>247</v>
      </c>
      <c r="B320" s="19">
        <v>6.9345999999999997</v>
      </c>
      <c r="C320" s="20">
        <v>47022.324800000002</v>
      </c>
      <c r="D320" s="21">
        <v>24991.114600000001</v>
      </c>
      <c r="E320" s="21">
        <v>36414.8413</v>
      </c>
      <c r="F320" s="82">
        <v>59759.669199999997</v>
      </c>
      <c r="G320" s="21">
        <v>72168.882899999997</v>
      </c>
      <c r="H320" s="21">
        <v>49049.862800000003</v>
      </c>
      <c r="I320" s="22">
        <v>16.2</v>
      </c>
      <c r="J320" s="22">
        <v>1.23</v>
      </c>
      <c r="K320" s="22">
        <v>9.6999999999999993</v>
      </c>
      <c r="L320" s="22">
        <v>173.83879999999999</v>
      </c>
      <c r="M320" s="78" t="s">
        <v>109</v>
      </c>
      <c r="O320" s="59"/>
      <c r="P320" s="59"/>
      <c r="Q320" s="59"/>
      <c r="R320" s="77"/>
      <c r="S320" s="8"/>
      <c r="T320" s="8"/>
      <c r="U320" s="8"/>
    </row>
    <row r="321" spans="1:21" s="17" customFormat="1" ht="13.5" customHeight="1">
      <c r="A321" s="18" t="s">
        <v>893</v>
      </c>
      <c r="B321" s="19">
        <v>0.1696</v>
      </c>
      <c r="C321" s="20">
        <v>58504.486599999997</v>
      </c>
      <c r="D321" s="21">
        <v>37390.659500000002</v>
      </c>
      <c r="E321" s="21">
        <v>45462.972300000001</v>
      </c>
      <c r="F321" s="82">
        <v>65248.283100000001</v>
      </c>
      <c r="G321" s="21">
        <v>81125.390400000004</v>
      </c>
      <c r="H321" s="21">
        <v>56888.943099999997</v>
      </c>
      <c r="I321" s="22">
        <v>20.100000000000001</v>
      </c>
      <c r="J321" s="22">
        <v>0.86</v>
      </c>
      <c r="K321" s="22">
        <v>9.68</v>
      </c>
      <c r="L321" s="22">
        <v>174.11660000000001</v>
      </c>
      <c r="M321" s="78" t="s">
        <v>105</v>
      </c>
      <c r="O321" s="59"/>
      <c r="P321" s="59"/>
      <c r="Q321" s="59"/>
      <c r="R321" s="77"/>
      <c r="S321" s="8"/>
      <c r="T321" s="8"/>
      <c r="U321" s="8"/>
    </row>
    <row r="322" spans="1:21" s="17" customFormat="1" ht="13.5" customHeight="1">
      <c r="A322" s="18" t="s">
        <v>894</v>
      </c>
      <c r="B322" s="19">
        <v>0.97660000000000002</v>
      </c>
      <c r="C322" s="20">
        <v>42391.247199999998</v>
      </c>
      <c r="D322" s="21">
        <v>18637.349399999999</v>
      </c>
      <c r="E322" s="21">
        <v>27759.820800000001</v>
      </c>
      <c r="F322" s="82">
        <v>53046.695500000002</v>
      </c>
      <c r="G322" s="21">
        <v>66587.591400000005</v>
      </c>
      <c r="H322" s="21">
        <v>43478.735399999998</v>
      </c>
      <c r="I322" s="22">
        <v>16.489999999999998</v>
      </c>
      <c r="J322" s="22">
        <v>0.99</v>
      </c>
      <c r="K322" s="22">
        <v>9.73</v>
      </c>
      <c r="L322" s="22">
        <v>171.2714</v>
      </c>
      <c r="M322" s="78" t="s">
        <v>105</v>
      </c>
      <c r="O322" s="59"/>
      <c r="P322" s="59"/>
      <c r="Q322" s="59"/>
      <c r="R322" s="77"/>
      <c r="S322" s="8"/>
      <c r="T322" s="8"/>
      <c r="U322" s="8"/>
    </row>
    <row r="323" spans="1:21" s="17" customFormat="1" ht="13.5" customHeight="1">
      <c r="A323" s="12" t="s">
        <v>248</v>
      </c>
      <c r="B323" s="13">
        <v>21.056999999999999</v>
      </c>
      <c r="C323" s="14">
        <v>53259.2163</v>
      </c>
      <c r="D323" s="15">
        <v>34371.271500000003</v>
      </c>
      <c r="E323" s="15">
        <v>42085.177199999998</v>
      </c>
      <c r="F323" s="82">
        <v>69640.831399999995</v>
      </c>
      <c r="G323" s="15">
        <v>82713.351899999994</v>
      </c>
      <c r="H323" s="15">
        <v>57133.914100000002</v>
      </c>
      <c r="I323" s="16">
        <v>17.87</v>
      </c>
      <c r="J323" s="16">
        <v>3.13</v>
      </c>
      <c r="K323" s="16">
        <v>10.9</v>
      </c>
      <c r="L323" s="16">
        <v>169.95169999999999</v>
      </c>
      <c r="M323" s="76" t="s">
        <v>109</v>
      </c>
      <c r="O323" s="59"/>
      <c r="P323" s="59"/>
      <c r="Q323" s="59"/>
      <c r="R323" s="77"/>
      <c r="S323" s="8"/>
      <c r="T323" s="8"/>
      <c r="U323" s="8"/>
    </row>
    <row r="324" spans="1:21" s="17" customFormat="1" ht="13.5" customHeight="1">
      <c r="A324" s="18" t="s">
        <v>895</v>
      </c>
      <c r="B324" s="19">
        <v>0.55840000000000001</v>
      </c>
      <c r="C324" s="20">
        <v>59751.475100000003</v>
      </c>
      <c r="D324" s="21">
        <v>37811.438099999999</v>
      </c>
      <c r="E324" s="21">
        <v>38605.617400000003</v>
      </c>
      <c r="F324" s="82">
        <v>78519.708499999993</v>
      </c>
      <c r="G324" s="21">
        <v>95100.821599999996</v>
      </c>
      <c r="H324" s="21">
        <v>63780.076399999998</v>
      </c>
      <c r="I324" s="22">
        <v>16.52</v>
      </c>
      <c r="J324" s="22">
        <v>0.68</v>
      </c>
      <c r="K324" s="22">
        <v>10.039999999999999</v>
      </c>
      <c r="L324" s="22">
        <v>169.16220000000001</v>
      </c>
      <c r="M324" s="78" t="s">
        <v>149</v>
      </c>
      <c r="O324" s="59"/>
      <c r="P324" s="59"/>
      <c r="Q324" s="59"/>
      <c r="R324" s="77"/>
      <c r="S324" s="8"/>
      <c r="T324" s="8"/>
      <c r="U324" s="8"/>
    </row>
    <row r="325" spans="1:21" s="17" customFormat="1" ht="13.5" customHeight="1">
      <c r="A325" s="18" t="s">
        <v>249</v>
      </c>
      <c r="B325" s="19">
        <v>3.3498999999999999</v>
      </c>
      <c r="C325" s="20">
        <v>50380.466</v>
      </c>
      <c r="D325" s="21">
        <v>30651.2327</v>
      </c>
      <c r="E325" s="21">
        <v>40443.967100000002</v>
      </c>
      <c r="F325" s="82">
        <v>66727.999899999995</v>
      </c>
      <c r="G325" s="21">
        <v>83716.626699999993</v>
      </c>
      <c r="H325" s="21">
        <v>55419.942300000002</v>
      </c>
      <c r="I325" s="22">
        <v>18.079999999999998</v>
      </c>
      <c r="J325" s="22">
        <v>0.81</v>
      </c>
      <c r="K325" s="22">
        <v>10.82</v>
      </c>
      <c r="L325" s="22">
        <v>171.2885</v>
      </c>
      <c r="M325" s="78" t="s">
        <v>109</v>
      </c>
      <c r="O325" s="59"/>
      <c r="P325" s="59"/>
      <c r="Q325" s="59"/>
      <c r="R325" s="77"/>
      <c r="S325" s="8"/>
      <c r="T325" s="8"/>
      <c r="U325" s="8"/>
    </row>
    <row r="326" spans="1:21" s="17" customFormat="1" ht="13.5" customHeight="1">
      <c r="A326" s="18" t="s">
        <v>896</v>
      </c>
      <c r="B326" s="19">
        <v>1.5401</v>
      </c>
      <c r="C326" s="20">
        <v>55463.233899999999</v>
      </c>
      <c r="D326" s="21">
        <v>35770.386100000003</v>
      </c>
      <c r="E326" s="21">
        <v>43237.389900000002</v>
      </c>
      <c r="F326" s="82">
        <v>69019.251000000004</v>
      </c>
      <c r="G326" s="21">
        <v>77742.632599999997</v>
      </c>
      <c r="H326" s="21">
        <v>56602.504500000003</v>
      </c>
      <c r="I326" s="22">
        <v>13.84</v>
      </c>
      <c r="J326" s="22">
        <v>1.65</v>
      </c>
      <c r="K326" s="22">
        <v>11.49</v>
      </c>
      <c r="L326" s="22">
        <v>168.232</v>
      </c>
      <c r="M326" s="78" t="s">
        <v>105</v>
      </c>
      <c r="O326" s="59"/>
      <c r="P326" s="59"/>
      <c r="Q326" s="59"/>
      <c r="R326" s="77"/>
      <c r="S326" s="8"/>
      <c r="T326" s="8"/>
      <c r="U326" s="8"/>
    </row>
    <row r="327" spans="1:21" s="17" customFormat="1" ht="13.5" customHeight="1">
      <c r="A327" s="18" t="s">
        <v>897</v>
      </c>
      <c r="B327" s="19">
        <v>1.56</v>
      </c>
      <c r="C327" s="20">
        <v>57375.661399999997</v>
      </c>
      <c r="D327" s="21">
        <v>40490.215799999998</v>
      </c>
      <c r="E327" s="21">
        <v>47276.539299999997</v>
      </c>
      <c r="F327" s="82">
        <v>73363.972899999993</v>
      </c>
      <c r="G327" s="21">
        <v>84479.683900000004</v>
      </c>
      <c r="H327" s="21">
        <v>61612.839500000002</v>
      </c>
      <c r="I327" s="22">
        <v>21.25</v>
      </c>
      <c r="J327" s="22">
        <v>1.92</v>
      </c>
      <c r="K327" s="22">
        <v>10.8</v>
      </c>
      <c r="L327" s="22">
        <v>168.8734</v>
      </c>
      <c r="M327" s="78" t="s">
        <v>109</v>
      </c>
      <c r="O327" s="59"/>
      <c r="P327" s="59"/>
      <c r="Q327" s="59"/>
      <c r="R327" s="77"/>
      <c r="S327" s="8"/>
      <c r="T327" s="8"/>
      <c r="U327" s="8"/>
    </row>
    <row r="328" spans="1:21" s="17" customFormat="1" ht="13.5" customHeight="1">
      <c r="A328" s="18" t="s">
        <v>898</v>
      </c>
      <c r="B328" s="19">
        <v>1.7875000000000001</v>
      </c>
      <c r="C328" s="20">
        <v>45990.203399999999</v>
      </c>
      <c r="D328" s="21">
        <v>32507.969099999998</v>
      </c>
      <c r="E328" s="21">
        <v>38435.178699999997</v>
      </c>
      <c r="F328" s="82">
        <v>59833.257799999999</v>
      </c>
      <c r="G328" s="21">
        <v>77546.900699999998</v>
      </c>
      <c r="H328" s="21">
        <v>51326.8583</v>
      </c>
      <c r="I328" s="22">
        <v>13.39</v>
      </c>
      <c r="J328" s="22">
        <v>2.71</v>
      </c>
      <c r="K328" s="22">
        <v>12.74</v>
      </c>
      <c r="L328" s="22">
        <v>169.64850000000001</v>
      </c>
      <c r="M328" s="78" t="s">
        <v>109</v>
      </c>
      <c r="O328" s="59"/>
      <c r="P328" s="59"/>
      <c r="Q328" s="59"/>
      <c r="R328" s="77"/>
      <c r="S328" s="8"/>
      <c r="T328" s="8"/>
      <c r="U328" s="8"/>
    </row>
    <row r="329" spans="1:21" s="17" customFormat="1" ht="13.5" customHeight="1">
      <c r="A329" s="18" t="s">
        <v>250</v>
      </c>
      <c r="B329" s="19">
        <v>7.3705999999999996</v>
      </c>
      <c r="C329" s="20">
        <v>56580.050799999997</v>
      </c>
      <c r="D329" s="21">
        <v>35677.463799999998</v>
      </c>
      <c r="E329" s="21">
        <v>43125.252500000002</v>
      </c>
      <c r="F329" s="82">
        <v>72408.926000000007</v>
      </c>
      <c r="G329" s="21">
        <v>83952.369699999996</v>
      </c>
      <c r="H329" s="21">
        <v>59297.902000000002</v>
      </c>
      <c r="I329" s="22">
        <v>19.149999999999999</v>
      </c>
      <c r="J329" s="22">
        <v>3.75</v>
      </c>
      <c r="K329" s="22">
        <v>10.77</v>
      </c>
      <c r="L329" s="22">
        <v>170.7099</v>
      </c>
      <c r="M329" s="78" t="s">
        <v>109</v>
      </c>
      <c r="O329" s="59"/>
      <c r="P329" s="59"/>
      <c r="Q329" s="59"/>
      <c r="R329" s="77"/>
      <c r="S329" s="8"/>
      <c r="T329" s="8"/>
      <c r="U329" s="8"/>
    </row>
    <row r="330" spans="1:21" s="17" customFormat="1" ht="13.5" customHeight="1">
      <c r="A330" s="18" t="s">
        <v>899</v>
      </c>
      <c r="B330" s="19">
        <v>1.2724</v>
      </c>
      <c r="C330" s="20">
        <v>59614.642599999999</v>
      </c>
      <c r="D330" s="21">
        <v>41650.427600000003</v>
      </c>
      <c r="E330" s="21">
        <v>48278.034500000002</v>
      </c>
      <c r="F330" s="82">
        <v>78674.347399999999</v>
      </c>
      <c r="G330" s="21">
        <v>91089.984899999996</v>
      </c>
      <c r="H330" s="21">
        <v>64624.665000000001</v>
      </c>
      <c r="I330" s="22">
        <v>16.79</v>
      </c>
      <c r="J330" s="22">
        <v>10.41</v>
      </c>
      <c r="K330" s="22">
        <v>10.45</v>
      </c>
      <c r="L330" s="22">
        <v>168.02869999999999</v>
      </c>
      <c r="M330" s="78" t="s">
        <v>109</v>
      </c>
      <c r="O330" s="59"/>
      <c r="P330" s="59"/>
      <c r="Q330" s="59"/>
      <c r="R330" s="77"/>
      <c r="S330" s="8"/>
      <c r="T330" s="8"/>
      <c r="U330" s="8"/>
    </row>
    <row r="331" spans="1:21" s="17" customFormat="1" ht="13.5" customHeight="1">
      <c r="A331" s="18" t="s">
        <v>900</v>
      </c>
      <c r="B331" s="19">
        <v>0.89059999999999995</v>
      </c>
      <c r="C331" s="20">
        <v>47752.916700000002</v>
      </c>
      <c r="D331" s="21">
        <v>26670.435700000002</v>
      </c>
      <c r="E331" s="21">
        <v>38872.292600000001</v>
      </c>
      <c r="F331" s="82">
        <v>59340.483999999997</v>
      </c>
      <c r="G331" s="21">
        <v>69873.350900000005</v>
      </c>
      <c r="H331" s="21">
        <v>48833.541299999997</v>
      </c>
      <c r="I331" s="22">
        <v>20.3</v>
      </c>
      <c r="J331" s="22">
        <v>1.86</v>
      </c>
      <c r="K331" s="22">
        <v>11.25</v>
      </c>
      <c r="L331" s="22">
        <v>171.54839999999999</v>
      </c>
      <c r="M331" s="78" t="s">
        <v>105</v>
      </c>
      <c r="O331" s="59"/>
      <c r="P331" s="59"/>
      <c r="Q331" s="59"/>
      <c r="R331" s="77"/>
      <c r="S331" s="8"/>
      <c r="T331" s="8"/>
      <c r="U331" s="8"/>
    </row>
    <row r="332" spans="1:21" s="17" customFormat="1" ht="13.5" customHeight="1">
      <c r="A332" s="18" t="s">
        <v>901</v>
      </c>
      <c r="B332" s="19">
        <v>1.8953</v>
      </c>
      <c r="C332" s="20">
        <v>56785.143600000003</v>
      </c>
      <c r="D332" s="21">
        <v>36845.534</v>
      </c>
      <c r="E332" s="21">
        <v>45428.935799999999</v>
      </c>
      <c r="F332" s="82">
        <v>72235.980100000001</v>
      </c>
      <c r="G332" s="21">
        <v>80745.960900000005</v>
      </c>
      <c r="H332" s="21">
        <v>59104.885600000001</v>
      </c>
      <c r="I332" s="22">
        <v>15.91</v>
      </c>
      <c r="J332" s="22">
        <v>3.86</v>
      </c>
      <c r="K332" s="22">
        <v>11.04</v>
      </c>
      <c r="L332" s="22">
        <v>166.58930000000001</v>
      </c>
      <c r="M332" s="78" t="s">
        <v>109</v>
      </c>
      <c r="O332" s="59"/>
      <c r="P332" s="59"/>
      <c r="Q332" s="59"/>
      <c r="R332" s="77"/>
      <c r="S332" s="8"/>
      <c r="T332" s="8"/>
      <c r="U332" s="8"/>
    </row>
    <row r="333" spans="1:21" s="17" customFormat="1" ht="13.5" customHeight="1">
      <c r="A333" s="12" t="s">
        <v>251</v>
      </c>
      <c r="B333" s="13">
        <v>11.463200000000001</v>
      </c>
      <c r="C333" s="14">
        <v>47945.290800000002</v>
      </c>
      <c r="D333" s="15">
        <v>30005.248200000002</v>
      </c>
      <c r="E333" s="15">
        <v>38179.039400000001</v>
      </c>
      <c r="F333" s="82">
        <v>62344.756999999998</v>
      </c>
      <c r="G333" s="15">
        <v>78283.924199999994</v>
      </c>
      <c r="H333" s="15">
        <v>51694.666400000002</v>
      </c>
      <c r="I333" s="16">
        <v>16.440000000000001</v>
      </c>
      <c r="J333" s="16">
        <v>2.33</v>
      </c>
      <c r="K333" s="16">
        <v>11.64</v>
      </c>
      <c r="L333" s="16">
        <v>171.328</v>
      </c>
      <c r="M333" s="76" t="s">
        <v>109</v>
      </c>
      <c r="O333" s="59"/>
      <c r="P333" s="59"/>
      <c r="Q333" s="59"/>
      <c r="R333" s="77"/>
      <c r="S333" s="8"/>
      <c r="T333" s="8"/>
      <c r="U333" s="8"/>
    </row>
    <row r="334" spans="1:21" s="17" customFormat="1" ht="13.5" customHeight="1">
      <c r="A334" s="18" t="s">
        <v>902</v>
      </c>
      <c r="B334" s="19">
        <v>0.61709999999999998</v>
      </c>
      <c r="C334" s="20">
        <v>57520.256800000003</v>
      </c>
      <c r="D334" s="21">
        <v>35163.157399999996</v>
      </c>
      <c r="E334" s="21">
        <v>47323.626199999999</v>
      </c>
      <c r="F334" s="82">
        <v>69007.214900000006</v>
      </c>
      <c r="G334" s="21">
        <v>78654.338000000003</v>
      </c>
      <c r="H334" s="21">
        <v>58126.096100000002</v>
      </c>
      <c r="I334" s="22">
        <v>14.23</v>
      </c>
      <c r="J334" s="22">
        <v>0.39</v>
      </c>
      <c r="K334" s="22">
        <v>12.25</v>
      </c>
      <c r="L334" s="22">
        <v>171.29169999999999</v>
      </c>
      <c r="M334" s="78" t="s">
        <v>109</v>
      </c>
      <c r="O334" s="59"/>
      <c r="P334" s="59"/>
      <c r="Q334" s="59"/>
      <c r="R334" s="77"/>
      <c r="S334" s="8"/>
      <c r="T334" s="8"/>
      <c r="U334" s="8"/>
    </row>
    <row r="335" spans="1:21" s="17" customFormat="1" ht="13.5" customHeight="1">
      <c r="A335" s="18" t="s">
        <v>903</v>
      </c>
      <c r="B335" s="19">
        <v>0.997</v>
      </c>
      <c r="C335" s="20">
        <v>52031.514900000002</v>
      </c>
      <c r="D335" s="21">
        <v>30836.6247</v>
      </c>
      <c r="E335" s="21">
        <v>43755.654499999997</v>
      </c>
      <c r="F335" s="82">
        <v>63210.645900000003</v>
      </c>
      <c r="G335" s="21">
        <v>75113.7696</v>
      </c>
      <c r="H335" s="21">
        <v>54903.472199999997</v>
      </c>
      <c r="I335" s="22">
        <v>25.28</v>
      </c>
      <c r="J335" s="22">
        <v>0.42</v>
      </c>
      <c r="K335" s="22">
        <v>11.2</v>
      </c>
      <c r="L335" s="22">
        <v>169.4665</v>
      </c>
      <c r="M335" s="78" t="s">
        <v>109</v>
      </c>
      <c r="O335" s="59"/>
      <c r="P335" s="59"/>
      <c r="Q335" s="59"/>
      <c r="R335" s="77"/>
      <c r="S335" s="8"/>
      <c r="T335" s="8"/>
      <c r="U335" s="8"/>
    </row>
    <row r="336" spans="1:21" s="17" customFormat="1" ht="13.5" customHeight="1">
      <c r="A336" s="18" t="s">
        <v>904</v>
      </c>
      <c r="B336" s="19">
        <v>0.7571</v>
      </c>
      <c r="C336" s="20">
        <v>53892.736700000001</v>
      </c>
      <c r="D336" s="21">
        <v>36586.5069</v>
      </c>
      <c r="E336" s="21">
        <v>45845.071799999998</v>
      </c>
      <c r="F336" s="82">
        <v>63314.539299999997</v>
      </c>
      <c r="G336" s="21">
        <v>73576.486000000004</v>
      </c>
      <c r="H336" s="21">
        <v>55153.893199999999</v>
      </c>
      <c r="I336" s="22">
        <v>12.26</v>
      </c>
      <c r="J336" s="22">
        <v>2.82</v>
      </c>
      <c r="K336" s="22">
        <v>12.17</v>
      </c>
      <c r="L336" s="22">
        <v>171.4616</v>
      </c>
      <c r="M336" s="78" t="s">
        <v>109</v>
      </c>
      <c r="O336" s="59"/>
      <c r="P336" s="59"/>
      <c r="Q336" s="59"/>
      <c r="R336" s="77"/>
      <c r="S336" s="8"/>
      <c r="T336" s="8"/>
      <c r="U336" s="8"/>
    </row>
    <row r="337" spans="1:21" s="17" customFormat="1" ht="13.5" customHeight="1">
      <c r="A337" s="18" t="s">
        <v>905</v>
      </c>
      <c r="B337" s="19">
        <v>0.28449999999999998</v>
      </c>
      <c r="C337" s="20">
        <v>41488.111799999999</v>
      </c>
      <c r="D337" s="21">
        <v>29823.893599999999</v>
      </c>
      <c r="E337" s="21">
        <v>34434.586199999998</v>
      </c>
      <c r="F337" s="82">
        <v>61916.398099999999</v>
      </c>
      <c r="G337" s="21">
        <v>75768.494099999996</v>
      </c>
      <c r="H337" s="21">
        <v>48721.9954</v>
      </c>
      <c r="I337" s="22">
        <v>12.65</v>
      </c>
      <c r="J337" s="22">
        <v>0.68</v>
      </c>
      <c r="K337" s="22">
        <v>12.56</v>
      </c>
      <c r="L337" s="22">
        <v>174.3767</v>
      </c>
      <c r="M337" s="78" t="s">
        <v>105</v>
      </c>
      <c r="O337" s="59"/>
      <c r="P337" s="59"/>
      <c r="Q337" s="59"/>
      <c r="R337" s="77"/>
      <c r="S337" s="8"/>
      <c r="T337" s="8"/>
      <c r="U337" s="8"/>
    </row>
    <row r="338" spans="1:21" s="17" customFormat="1" ht="13.5" customHeight="1">
      <c r="A338" s="18" t="s">
        <v>906</v>
      </c>
      <c r="B338" s="19">
        <v>1.0859000000000001</v>
      </c>
      <c r="C338" s="20">
        <v>45357.189899999998</v>
      </c>
      <c r="D338" s="21">
        <v>29305.745200000001</v>
      </c>
      <c r="E338" s="21">
        <v>37746.690900000001</v>
      </c>
      <c r="F338" s="82">
        <v>58119.288699999997</v>
      </c>
      <c r="G338" s="21">
        <v>72389.585699999996</v>
      </c>
      <c r="H338" s="21">
        <v>50471.135499999997</v>
      </c>
      <c r="I338" s="22">
        <v>9.91</v>
      </c>
      <c r="J338" s="22">
        <v>1.99</v>
      </c>
      <c r="K338" s="22">
        <v>11.9</v>
      </c>
      <c r="L338" s="22">
        <v>168.28440000000001</v>
      </c>
      <c r="M338" s="78" t="s">
        <v>109</v>
      </c>
      <c r="O338" s="59"/>
      <c r="P338" s="59"/>
      <c r="Q338" s="59"/>
      <c r="R338" s="77"/>
      <c r="S338" s="8"/>
      <c r="T338" s="8"/>
      <c r="U338" s="8"/>
    </row>
    <row r="339" spans="1:21" s="17" customFormat="1" ht="13.5" customHeight="1">
      <c r="A339" s="18" t="s">
        <v>252</v>
      </c>
      <c r="B339" s="19">
        <v>6.3066000000000004</v>
      </c>
      <c r="C339" s="20">
        <v>47020.892399999997</v>
      </c>
      <c r="D339" s="21">
        <v>30393.827300000001</v>
      </c>
      <c r="E339" s="21">
        <v>38066.522400000002</v>
      </c>
      <c r="F339" s="82">
        <v>62819.011700000003</v>
      </c>
      <c r="G339" s="21">
        <v>80953.312699999995</v>
      </c>
      <c r="H339" s="21">
        <v>51319.374400000001</v>
      </c>
      <c r="I339" s="22">
        <v>17.55</v>
      </c>
      <c r="J339" s="22">
        <v>3.28</v>
      </c>
      <c r="K339" s="22">
        <v>11.66</v>
      </c>
      <c r="L339" s="22">
        <v>171.9897</v>
      </c>
      <c r="M339" s="78" t="s">
        <v>109</v>
      </c>
      <c r="O339" s="59"/>
      <c r="P339" s="59"/>
      <c r="Q339" s="59"/>
      <c r="R339" s="77"/>
      <c r="S339" s="8"/>
      <c r="T339" s="8"/>
      <c r="U339" s="8"/>
    </row>
    <row r="340" spans="1:21" s="17" customFormat="1" ht="13.5" customHeight="1">
      <c r="A340" s="18" t="s">
        <v>907</v>
      </c>
      <c r="B340" s="19">
        <v>0.53359999999999996</v>
      </c>
      <c r="C340" s="20">
        <v>55098.371099999997</v>
      </c>
      <c r="D340" s="21">
        <v>31106.422200000001</v>
      </c>
      <c r="E340" s="21">
        <v>39766.818899999998</v>
      </c>
      <c r="F340" s="82">
        <v>63358.112800000003</v>
      </c>
      <c r="G340" s="21">
        <v>82735.013800000001</v>
      </c>
      <c r="H340" s="21">
        <v>55571.434699999998</v>
      </c>
      <c r="I340" s="22">
        <v>11.94</v>
      </c>
      <c r="J340" s="22">
        <v>1.01</v>
      </c>
      <c r="K340" s="22">
        <v>12.04</v>
      </c>
      <c r="L340" s="22">
        <v>172.8699</v>
      </c>
      <c r="M340" s="78" t="s">
        <v>149</v>
      </c>
      <c r="O340" s="59"/>
      <c r="P340" s="59"/>
      <c r="Q340" s="59"/>
      <c r="R340" s="77"/>
      <c r="S340" s="8"/>
      <c r="T340" s="8"/>
      <c r="U340" s="8"/>
    </row>
    <row r="341" spans="1:21" s="17" customFormat="1" ht="13.5" customHeight="1">
      <c r="A341" s="12" t="s">
        <v>253</v>
      </c>
      <c r="B341" s="13">
        <v>52.634500000000003</v>
      </c>
      <c r="C341" s="14">
        <v>46979.387600000002</v>
      </c>
      <c r="D341" s="15">
        <v>32187.095000000001</v>
      </c>
      <c r="E341" s="15">
        <v>38931.144399999997</v>
      </c>
      <c r="F341" s="82">
        <v>58792.303399999997</v>
      </c>
      <c r="G341" s="15">
        <v>74766.604399999997</v>
      </c>
      <c r="H341" s="15">
        <v>50704.992899999997</v>
      </c>
      <c r="I341" s="16">
        <v>16.84</v>
      </c>
      <c r="J341" s="16">
        <v>2.11</v>
      </c>
      <c r="K341" s="16">
        <v>11.26</v>
      </c>
      <c r="L341" s="16">
        <v>171.26660000000001</v>
      </c>
      <c r="M341" s="76" t="s">
        <v>109</v>
      </c>
      <c r="O341" s="59"/>
      <c r="P341" s="59"/>
      <c r="Q341" s="59"/>
      <c r="R341" s="77"/>
      <c r="S341" s="8"/>
      <c r="T341" s="8"/>
      <c r="U341" s="8"/>
    </row>
    <row r="342" spans="1:21" s="17" customFormat="1" ht="13.5" customHeight="1">
      <c r="A342" s="18" t="s">
        <v>908</v>
      </c>
      <c r="B342" s="19">
        <v>1.2999000000000001</v>
      </c>
      <c r="C342" s="20">
        <v>52365.522199999999</v>
      </c>
      <c r="D342" s="21">
        <v>35765.919000000002</v>
      </c>
      <c r="E342" s="21">
        <v>43558.7039</v>
      </c>
      <c r="F342" s="82">
        <v>64698.286899999999</v>
      </c>
      <c r="G342" s="21">
        <v>79632.6247</v>
      </c>
      <c r="H342" s="21">
        <v>56581.450599999996</v>
      </c>
      <c r="I342" s="22">
        <v>15.51</v>
      </c>
      <c r="J342" s="22">
        <v>1.79</v>
      </c>
      <c r="K342" s="22">
        <v>11.37</v>
      </c>
      <c r="L342" s="22">
        <v>169.6841</v>
      </c>
      <c r="M342" s="78" t="s">
        <v>109</v>
      </c>
      <c r="O342" s="59"/>
      <c r="P342" s="59"/>
      <c r="Q342" s="59"/>
      <c r="R342" s="77"/>
      <c r="S342" s="8"/>
      <c r="T342" s="8"/>
      <c r="U342" s="8"/>
    </row>
    <row r="343" spans="1:21" s="17" customFormat="1" ht="13.5" customHeight="1">
      <c r="A343" s="18" t="s">
        <v>254</v>
      </c>
      <c r="B343" s="19">
        <v>11.064</v>
      </c>
      <c r="C343" s="20">
        <v>47669.835800000001</v>
      </c>
      <c r="D343" s="21">
        <v>33782.192799999997</v>
      </c>
      <c r="E343" s="21">
        <v>39548.5216</v>
      </c>
      <c r="F343" s="82">
        <v>58000.232100000001</v>
      </c>
      <c r="G343" s="21">
        <v>71934.628800000006</v>
      </c>
      <c r="H343" s="21">
        <v>50966.381800000003</v>
      </c>
      <c r="I343" s="22">
        <v>15.33</v>
      </c>
      <c r="J343" s="22">
        <v>1.22</v>
      </c>
      <c r="K343" s="22">
        <v>11.15</v>
      </c>
      <c r="L343" s="22">
        <v>172.30359999999999</v>
      </c>
      <c r="M343" s="78" t="s">
        <v>109</v>
      </c>
      <c r="O343" s="59"/>
      <c r="P343" s="59"/>
      <c r="Q343" s="59"/>
      <c r="R343" s="77"/>
      <c r="S343" s="8"/>
      <c r="T343" s="8"/>
      <c r="U343" s="8"/>
    </row>
    <row r="344" spans="1:21" s="17" customFormat="1" ht="13.5" customHeight="1">
      <c r="A344" s="18" t="s">
        <v>255</v>
      </c>
      <c r="B344" s="19">
        <v>8.5998999999999999</v>
      </c>
      <c r="C344" s="20">
        <v>48313.741000000002</v>
      </c>
      <c r="D344" s="21">
        <v>33776.014300000003</v>
      </c>
      <c r="E344" s="21">
        <v>40066.349499999997</v>
      </c>
      <c r="F344" s="82">
        <v>57808.8583</v>
      </c>
      <c r="G344" s="21">
        <v>70373.538199999995</v>
      </c>
      <c r="H344" s="21">
        <v>50862.432699999998</v>
      </c>
      <c r="I344" s="22">
        <v>14.57</v>
      </c>
      <c r="J344" s="22">
        <v>2.13</v>
      </c>
      <c r="K344" s="22">
        <v>11.6</v>
      </c>
      <c r="L344" s="22">
        <v>170.68010000000001</v>
      </c>
      <c r="M344" s="78" t="s">
        <v>109</v>
      </c>
      <c r="O344" s="59"/>
      <c r="P344" s="59"/>
      <c r="Q344" s="59"/>
      <c r="R344" s="77"/>
      <c r="S344" s="8"/>
      <c r="T344" s="8"/>
      <c r="U344" s="8"/>
    </row>
    <row r="345" spans="1:21" s="17" customFormat="1" ht="13.5" customHeight="1">
      <c r="A345" s="18" t="s">
        <v>909</v>
      </c>
      <c r="B345" s="19">
        <v>0.91859999999999997</v>
      </c>
      <c r="C345" s="20">
        <v>54366.594400000002</v>
      </c>
      <c r="D345" s="21">
        <v>39613.025900000001</v>
      </c>
      <c r="E345" s="21">
        <v>44661.4211</v>
      </c>
      <c r="F345" s="82">
        <v>68044.3943</v>
      </c>
      <c r="G345" s="21">
        <v>85994.115600000005</v>
      </c>
      <c r="H345" s="21">
        <v>58445.448700000001</v>
      </c>
      <c r="I345" s="22">
        <v>16.7</v>
      </c>
      <c r="J345" s="22">
        <v>2.16</v>
      </c>
      <c r="K345" s="22">
        <v>11.26</v>
      </c>
      <c r="L345" s="22">
        <v>170.86869999999999</v>
      </c>
      <c r="M345" s="78" t="s">
        <v>109</v>
      </c>
      <c r="O345" s="59"/>
      <c r="P345" s="59"/>
      <c r="Q345" s="59"/>
      <c r="R345" s="77"/>
      <c r="S345" s="8"/>
      <c r="T345" s="8"/>
      <c r="U345" s="8"/>
    </row>
    <row r="346" spans="1:21" s="17" customFormat="1" ht="13.5" customHeight="1">
      <c r="A346" s="18" t="s">
        <v>256</v>
      </c>
      <c r="B346" s="19">
        <v>11.1257</v>
      </c>
      <c r="C346" s="20">
        <v>45843.401299999998</v>
      </c>
      <c r="D346" s="21">
        <v>32133.954300000001</v>
      </c>
      <c r="E346" s="21">
        <v>37906.400500000003</v>
      </c>
      <c r="F346" s="82">
        <v>59186.645199999999</v>
      </c>
      <c r="G346" s="21">
        <v>78078.1345</v>
      </c>
      <c r="H346" s="21">
        <v>50641.929900000003</v>
      </c>
      <c r="I346" s="22">
        <v>14.38</v>
      </c>
      <c r="J346" s="22">
        <v>3.16</v>
      </c>
      <c r="K346" s="22">
        <v>12.37</v>
      </c>
      <c r="L346" s="22">
        <v>169.25389999999999</v>
      </c>
      <c r="M346" s="78" t="s">
        <v>109</v>
      </c>
      <c r="O346" s="59"/>
      <c r="P346" s="59"/>
      <c r="Q346" s="59"/>
      <c r="R346" s="77"/>
      <c r="S346" s="8"/>
      <c r="T346" s="8"/>
      <c r="U346" s="8"/>
    </row>
    <row r="347" spans="1:21" s="17" customFormat="1" ht="13.5" customHeight="1">
      <c r="A347" s="18" t="s">
        <v>257</v>
      </c>
      <c r="B347" s="19">
        <v>12.337999999999999</v>
      </c>
      <c r="C347" s="20">
        <v>47375.048799999997</v>
      </c>
      <c r="D347" s="21">
        <v>32238.3701</v>
      </c>
      <c r="E347" s="21">
        <v>39312.202400000002</v>
      </c>
      <c r="F347" s="82">
        <v>60201.982000000004</v>
      </c>
      <c r="G347" s="21">
        <v>74284.163499999995</v>
      </c>
      <c r="H347" s="21">
        <v>50902.967199999999</v>
      </c>
      <c r="I347" s="22">
        <v>23.44</v>
      </c>
      <c r="J347" s="22">
        <v>2.23</v>
      </c>
      <c r="K347" s="22">
        <v>10.45</v>
      </c>
      <c r="L347" s="22">
        <v>173.1679</v>
      </c>
      <c r="M347" s="78" t="s">
        <v>109</v>
      </c>
      <c r="O347" s="59"/>
      <c r="P347" s="59"/>
      <c r="Q347" s="59"/>
      <c r="R347" s="77"/>
      <c r="S347" s="8"/>
      <c r="T347" s="8"/>
      <c r="U347" s="8"/>
    </row>
    <row r="348" spans="1:21" s="17" customFormat="1" ht="13.5" customHeight="1">
      <c r="A348" s="18" t="s">
        <v>910</v>
      </c>
      <c r="B348" s="19">
        <v>1.4043000000000001</v>
      </c>
      <c r="C348" s="20">
        <v>45933.287700000001</v>
      </c>
      <c r="D348" s="21">
        <v>31033.999400000001</v>
      </c>
      <c r="E348" s="21">
        <v>36382.250200000002</v>
      </c>
      <c r="F348" s="82">
        <v>71843.791500000007</v>
      </c>
      <c r="G348" s="21">
        <v>86016.1106</v>
      </c>
      <c r="H348" s="21">
        <v>53303.478199999998</v>
      </c>
      <c r="I348" s="22">
        <v>16.16</v>
      </c>
      <c r="J348" s="22">
        <v>1.95</v>
      </c>
      <c r="K348" s="22">
        <v>12.46</v>
      </c>
      <c r="L348" s="22">
        <v>166.0881</v>
      </c>
      <c r="M348" s="78" t="s">
        <v>109</v>
      </c>
      <c r="O348" s="59"/>
      <c r="P348" s="59"/>
      <c r="Q348" s="59"/>
      <c r="R348" s="77"/>
      <c r="S348" s="8"/>
      <c r="T348" s="8"/>
      <c r="U348" s="8"/>
    </row>
    <row r="349" spans="1:21" s="17" customFormat="1" ht="13.5" customHeight="1">
      <c r="A349" s="18" t="s">
        <v>911</v>
      </c>
      <c r="B349" s="19">
        <v>1.7702</v>
      </c>
      <c r="C349" s="20">
        <v>41243.810899999997</v>
      </c>
      <c r="D349" s="21">
        <v>29895.738300000001</v>
      </c>
      <c r="E349" s="21">
        <v>35919.270799999998</v>
      </c>
      <c r="F349" s="82">
        <v>50626.596400000002</v>
      </c>
      <c r="G349" s="21">
        <v>57458.526299999998</v>
      </c>
      <c r="H349" s="21">
        <v>44005.808400000002</v>
      </c>
      <c r="I349" s="22">
        <v>17.79</v>
      </c>
      <c r="J349" s="22">
        <v>1.05</v>
      </c>
      <c r="K349" s="22">
        <v>10.17</v>
      </c>
      <c r="L349" s="22">
        <v>175.3135</v>
      </c>
      <c r="M349" s="78" t="s">
        <v>105</v>
      </c>
      <c r="O349" s="59"/>
      <c r="P349" s="59"/>
      <c r="Q349" s="59"/>
      <c r="R349" s="77"/>
      <c r="S349" s="8"/>
      <c r="T349" s="8"/>
      <c r="U349" s="8"/>
    </row>
    <row r="350" spans="1:21" s="17" customFormat="1" ht="13.5" customHeight="1">
      <c r="A350" s="18" t="s">
        <v>912</v>
      </c>
      <c r="B350" s="19">
        <v>2.573</v>
      </c>
      <c r="C350" s="20">
        <v>49880.284699999997</v>
      </c>
      <c r="D350" s="21">
        <v>34642.6607</v>
      </c>
      <c r="E350" s="21">
        <v>41082.699999999997</v>
      </c>
      <c r="F350" s="82">
        <v>66598.802200000006</v>
      </c>
      <c r="G350" s="21">
        <v>78787.958700000003</v>
      </c>
      <c r="H350" s="21">
        <v>54831.933100000002</v>
      </c>
      <c r="I350" s="22">
        <v>14.96</v>
      </c>
      <c r="J350" s="22">
        <v>2.1800000000000002</v>
      </c>
      <c r="K350" s="22">
        <v>11.12</v>
      </c>
      <c r="L350" s="22">
        <v>167.8571</v>
      </c>
      <c r="M350" s="78" t="s">
        <v>109</v>
      </c>
      <c r="O350" s="59"/>
      <c r="P350" s="59"/>
      <c r="Q350" s="59"/>
      <c r="R350" s="77"/>
      <c r="S350" s="8"/>
      <c r="T350" s="8"/>
      <c r="U350" s="8"/>
    </row>
    <row r="351" spans="1:21" s="17" customFormat="1" ht="13.5" customHeight="1">
      <c r="A351" s="12" t="s">
        <v>258</v>
      </c>
      <c r="B351" s="13">
        <v>12.1182</v>
      </c>
      <c r="C351" s="14">
        <v>44655.885399999999</v>
      </c>
      <c r="D351" s="15">
        <v>29282.825499999999</v>
      </c>
      <c r="E351" s="15">
        <v>36176.9401</v>
      </c>
      <c r="F351" s="82">
        <v>55021.892699999997</v>
      </c>
      <c r="G351" s="15">
        <v>68361.962700000004</v>
      </c>
      <c r="H351" s="15">
        <v>47481.9712</v>
      </c>
      <c r="I351" s="16">
        <v>14.6</v>
      </c>
      <c r="J351" s="16">
        <v>3.05</v>
      </c>
      <c r="K351" s="16">
        <v>11.51</v>
      </c>
      <c r="L351" s="16">
        <v>169.5574</v>
      </c>
      <c r="M351" s="76" t="s">
        <v>109</v>
      </c>
      <c r="O351" s="59"/>
      <c r="P351" s="59"/>
      <c r="Q351" s="59"/>
      <c r="R351" s="77"/>
      <c r="S351" s="8"/>
      <c r="T351" s="8"/>
      <c r="U351" s="8"/>
    </row>
    <row r="352" spans="1:21" s="17" customFormat="1" ht="13.5" customHeight="1">
      <c r="A352" s="18" t="s">
        <v>913</v>
      </c>
      <c r="B352" s="19">
        <v>0.75509999999999999</v>
      </c>
      <c r="C352" s="20">
        <v>43871.787100000001</v>
      </c>
      <c r="D352" s="21">
        <v>30698.868600000002</v>
      </c>
      <c r="E352" s="21">
        <v>35419.774299999997</v>
      </c>
      <c r="F352" s="82">
        <v>56023.039499999999</v>
      </c>
      <c r="G352" s="21">
        <v>70177.165599999993</v>
      </c>
      <c r="H352" s="21">
        <v>48776.108200000002</v>
      </c>
      <c r="I352" s="22">
        <v>17.78</v>
      </c>
      <c r="J352" s="22">
        <v>0.78</v>
      </c>
      <c r="K352" s="22">
        <v>10.53</v>
      </c>
      <c r="L352" s="22">
        <v>168.8049</v>
      </c>
      <c r="M352" s="78" t="s">
        <v>109</v>
      </c>
      <c r="O352" s="59"/>
      <c r="P352" s="59"/>
      <c r="Q352" s="59"/>
      <c r="R352" s="77"/>
      <c r="S352" s="8"/>
      <c r="T352" s="8"/>
      <c r="U352" s="8"/>
    </row>
    <row r="353" spans="1:21" s="17" customFormat="1" ht="13.5" customHeight="1">
      <c r="A353" s="18" t="s">
        <v>914</v>
      </c>
      <c r="B353" s="19">
        <v>0.35120000000000001</v>
      </c>
      <c r="C353" s="20">
        <v>51213.0579</v>
      </c>
      <c r="D353" s="21">
        <v>36679.996500000001</v>
      </c>
      <c r="E353" s="21">
        <v>40617.923999999999</v>
      </c>
      <c r="F353" s="82">
        <v>66852.578500000003</v>
      </c>
      <c r="G353" s="21">
        <v>82056.749299999996</v>
      </c>
      <c r="H353" s="21">
        <v>55235.319000000003</v>
      </c>
      <c r="I353" s="22">
        <v>14.69</v>
      </c>
      <c r="J353" s="22">
        <v>0.89</v>
      </c>
      <c r="K353" s="22">
        <v>11.66</v>
      </c>
      <c r="L353" s="22">
        <v>172.1935</v>
      </c>
      <c r="M353" s="78" t="s">
        <v>109</v>
      </c>
      <c r="O353" s="59"/>
      <c r="P353" s="59"/>
      <c r="Q353" s="59"/>
      <c r="R353" s="77"/>
      <c r="S353" s="8"/>
      <c r="T353" s="8"/>
      <c r="U353" s="8"/>
    </row>
    <row r="354" spans="1:21" s="17" customFormat="1" ht="13.5" customHeight="1">
      <c r="A354" s="18" t="s">
        <v>259</v>
      </c>
      <c r="B354" s="19">
        <v>3.0388000000000002</v>
      </c>
      <c r="C354" s="20">
        <v>51074.937400000003</v>
      </c>
      <c r="D354" s="21">
        <v>34480.105900000002</v>
      </c>
      <c r="E354" s="21">
        <v>42694.638599999998</v>
      </c>
      <c r="F354" s="82">
        <v>62607.042999999998</v>
      </c>
      <c r="G354" s="21">
        <v>75179.479699999996</v>
      </c>
      <c r="H354" s="21">
        <v>53549.967900000003</v>
      </c>
      <c r="I354" s="22">
        <v>14.83</v>
      </c>
      <c r="J354" s="22">
        <v>2.64</v>
      </c>
      <c r="K354" s="22">
        <v>11.71</v>
      </c>
      <c r="L354" s="22">
        <v>169.3844</v>
      </c>
      <c r="M354" s="78" t="s">
        <v>109</v>
      </c>
      <c r="O354" s="59"/>
      <c r="P354" s="59"/>
      <c r="Q354" s="59"/>
      <c r="R354" s="77"/>
      <c r="S354" s="8"/>
      <c r="T354" s="8"/>
      <c r="U354" s="8"/>
    </row>
    <row r="355" spans="1:21" s="17" customFormat="1" ht="13.5" customHeight="1">
      <c r="A355" s="18" t="s">
        <v>915</v>
      </c>
      <c r="B355" s="19">
        <v>0.18640000000000001</v>
      </c>
      <c r="C355" s="20">
        <v>56950.967600000004</v>
      </c>
      <c r="D355" s="21">
        <v>40078.883600000001</v>
      </c>
      <c r="E355" s="21">
        <v>50098.854599999999</v>
      </c>
      <c r="F355" s="82">
        <v>63033.0046</v>
      </c>
      <c r="G355" s="21">
        <v>76746.107900000003</v>
      </c>
      <c r="H355" s="21">
        <v>58351.309300000001</v>
      </c>
      <c r="I355" s="22">
        <v>16.149999999999999</v>
      </c>
      <c r="J355" s="22">
        <v>2.64</v>
      </c>
      <c r="K355" s="22">
        <v>11.04</v>
      </c>
      <c r="L355" s="22">
        <v>167.25040000000001</v>
      </c>
      <c r="M355" s="78" t="s">
        <v>109</v>
      </c>
      <c r="O355" s="59"/>
      <c r="P355" s="59"/>
      <c r="Q355" s="59"/>
      <c r="R355" s="77"/>
      <c r="S355" s="8"/>
      <c r="T355" s="8"/>
      <c r="U355" s="8"/>
    </row>
    <row r="356" spans="1:21" s="17" customFormat="1" ht="13.5" customHeight="1">
      <c r="A356" s="18" t="s">
        <v>260</v>
      </c>
      <c r="B356" s="19">
        <v>6.0613000000000001</v>
      </c>
      <c r="C356" s="20">
        <v>40443.749499999998</v>
      </c>
      <c r="D356" s="21">
        <v>29052.636299999998</v>
      </c>
      <c r="E356" s="21">
        <v>33747.362300000001</v>
      </c>
      <c r="F356" s="82">
        <v>48678.042399999998</v>
      </c>
      <c r="G356" s="21">
        <v>58796.053500000002</v>
      </c>
      <c r="H356" s="21">
        <v>42878.016900000002</v>
      </c>
      <c r="I356" s="22">
        <v>13.27</v>
      </c>
      <c r="J356" s="22">
        <v>3.36</v>
      </c>
      <c r="K356" s="22">
        <v>11.72</v>
      </c>
      <c r="L356" s="22">
        <v>169.51159999999999</v>
      </c>
      <c r="M356" s="78" t="s">
        <v>109</v>
      </c>
      <c r="O356" s="59"/>
      <c r="P356" s="59"/>
      <c r="Q356" s="59"/>
      <c r="R356" s="77"/>
      <c r="S356" s="8"/>
      <c r="T356" s="8"/>
      <c r="U356" s="8"/>
    </row>
    <row r="357" spans="1:21" s="17" customFormat="1" ht="13.5" customHeight="1">
      <c r="A357" s="18" t="s">
        <v>916</v>
      </c>
      <c r="B357" s="19">
        <v>0.80730000000000002</v>
      </c>
      <c r="C357" s="20">
        <v>52065.058700000001</v>
      </c>
      <c r="D357" s="21">
        <v>38393.232000000004</v>
      </c>
      <c r="E357" s="21">
        <v>43204.799599999998</v>
      </c>
      <c r="F357" s="82">
        <v>64697.205399999999</v>
      </c>
      <c r="G357" s="21">
        <v>73922.075100000002</v>
      </c>
      <c r="H357" s="21">
        <v>54889.051200000002</v>
      </c>
      <c r="I357" s="22">
        <v>16.04</v>
      </c>
      <c r="J357" s="22">
        <v>4.3099999999999996</v>
      </c>
      <c r="K357" s="22">
        <v>11.27</v>
      </c>
      <c r="L357" s="22">
        <v>171.4307</v>
      </c>
      <c r="M357" s="78" t="s">
        <v>109</v>
      </c>
      <c r="O357" s="59"/>
      <c r="P357" s="59"/>
      <c r="Q357" s="59"/>
      <c r="R357" s="77"/>
      <c r="S357" s="8"/>
      <c r="T357" s="8"/>
      <c r="U357" s="8"/>
    </row>
    <row r="358" spans="1:21" s="17" customFormat="1" ht="13.5" customHeight="1">
      <c r="A358" s="18" t="s">
        <v>917</v>
      </c>
      <c r="B358" s="19">
        <v>0.4854</v>
      </c>
      <c r="C358" s="20">
        <v>48933.121099999997</v>
      </c>
      <c r="D358" s="21">
        <v>32801.313000000002</v>
      </c>
      <c r="E358" s="21">
        <v>38559.276599999997</v>
      </c>
      <c r="F358" s="82">
        <v>55597.551099999997</v>
      </c>
      <c r="G358" s="21">
        <v>62656.164900000003</v>
      </c>
      <c r="H358" s="21">
        <v>49339.206299999998</v>
      </c>
      <c r="I358" s="22">
        <v>15.2</v>
      </c>
      <c r="J358" s="22">
        <v>6.72</v>
      </c>
      <c r="K358" s="22">
        <v>10.79</v>
      </c>
      <c r="L358" s="22">
        <v>166.8707</v>
      </c>
      <c r="M358" s="78" t="s">
        <v>109</v>
      </c>
      <c r="O358" s="59"/>
      <c r="P358" s="59"/>
      <c r="Q358" s="59"/>
      <c r="R358" s="77"/>
      <c r="S358" s="8"/>
      <c r="T358" s="8"/>
      <c r="U358" s="8"/>
    </row>
    <row r="359" spans="1:21" s="17" customFormat="1" ht="13.5" customHeight="1">
      <c r="A359" s="18" t="s">
        <v>918</v>
      </c>
      <c r="B359" s="19">
        <v>0.14940000000000001</v>
      </c>
      <c r="C359" s="20">
        <v>52400.493300000002</v>
      </c>
      <c r="D359" s="21">
        <v>38751.122499999998</v>
      </c>
      <c r="E359" s="21">
        <v>44626.721899999997</v>
      </c>
      <c r="F359" s="82">
        <v>63617.090499999998</v>
      </c>
      <c r="G359" s="21">
        <v>74426.711800000005</v>
      </c>
      <c r="H359" s="21">
        <v>56227.383699999998</v>
      </c>
      <c r="I359" s="22">
        <v>18.32</v>
      </c>
      <c r="J359" s="22">
        <v>1.86</v>
      </c>
      <c r="K359" s="22">
        <v>12.53</v>
      </c>
      <c r="L359" s="22">
        <v>167.6097</v>
      </c>
      <c r="M359" s="78" t="s">
        <v>109</v>
      </c>
      <c r="O359" s="59"/>
      <c r="P359" s="59"/>
      <c r="Q359" s="59"/>
      <c r="R359" s="77"/>
      <c r="S359" s="8"/>
      <c r="T359" s="8"/>
      <c r="U359" s="8"/>
    </row>
    <row r="360" spans="1:21" s="17" customFormat="1" ht="13.5" customHeight="1">
      <c r="A360" s="12" t="s">
        <v>261</v>
      </c>
      <c r="B360" s="13">
        <v>2.0554999999999999</v>
      </c>
      <c r="C360" s="14">
        <v>51693.529900000001</v>
      </c>
      <c r="D360" s="15">
        <v>36535.752</v>
      </c>
      <c r="E360" s="15">
        <v>43508.378199999999</v>
      </c>
      <c r="F360" s="82">
        <v>60063.435599999997</v>
      </c>
      <c r="G360" s="15">
        <v>69603.794299999994</v>
      </c>
      <c r="H360" s="15">
        <v>53484.245900000002</v>
      </c>
      <c r="I360" s="16">
        <v>18.41</v>
      </c>
      <c r="J360" s="16">
        <v>5.96</v>
      </c>
      <c r="K360" s="16">
        <v>12.44</v>
      </c>
      <c r="L360" s="16">
        <v>165.8031</v>
      </c>
      <c r="M360" s="76" t="s">
        <v>109</v>
      </c>
      <c r="O360" s="59"/>
      <c r="P360" s="59"/>
      <c r="Q360" s="59"/>
      <c r="R360" s="77"/>
      <c r="S360" s="8"/>
      <c r="T360" s="8"/>
      <c r="U360" s="8"/>
    </row>
    <row r="361" spans="1:21" s="17" customFormat="1" ht="13.5" customHeight="1">
      <c r="A361" s="18" t="s">
        <v>919</v>
      </c>
      <c r="B361" s="19">
        <v>0.62949999999999995</v>
      </c>
      <c r="C361" s="20">
        <v>50249.415699999998</v>
      </c>
      <c r="D361" s="21">
        <v>38706.443399999996</v>
      </c>
      <c r="E361" s="21">
        <v>44334.201399999998</v>
      </c>
      <c r="F361" s="82">
        <v>57283.2575</v>
      </c>
      <c r="G361" s="21">
        <v>69265.786900000006</v>
      </c>
      <c r="H361" s="21">
        <v>52692.315999999999</v>
      </c>
      <c r="I361" s="22">
        <v>16.420000000000002</v>
      </c>
      <c r="J361" s="22">
        <v>5.53</v>
      </c>
      <c r="K361" s="22">
        <v>11.95</v>
      </c>
      <c r="L361" s="22">
        <v>164.81899999999999</v>
      </c>
      <c r="M361" s="78" t="s">
        <v>109</v>
      </c>
      <c r="O361" s="59"/>
      <c r="P361" s="59"/>
      <c r="Q361" s="59"/>
      <c r="R361" s="77"/>
      <c r="S361" s="8"/>
      <c r="T361" s="8"/>
      <c r="U361" s="8"/>
    </row>
    <row r="362" spans="1:21" s="17" customFormat="1" ht="13.5" customHeight="1">
      <c r="A362" s="18" t="s">
        <v>920</v>
      </c>
      <c r="B362" s="19">
        <v>0.37119999999999997</v>
      </c>
      <c r="C362" s="20">
        <v>41861.462699999996</v>
      </c>
      <c r="D362" s="21">
        <v>32971.296000000002</v>
      </c>
      <c r="E362" s="21">
        <v>34797.653899999998</v>
      </c>
      <c r="F362" s="82">
        <v>50642.034299999999</v>
      </c>
      <c r="G362" s="21">
        <v>65029.904300000002</v>
      </c>
      <c r="H362" s="21">
        <v>44900.949500000002</v>
      </c>
      <c r="I362" s="22">
        <v>16.420000000000002</v>
      </c>
      <c r="J362" s="22">
        <v>6.38</v>
      </c>
      <c r="K362" s="22">
        <v>13.15</v>
      </c>
      <c r="L362" s="22">
        <v>165.82239999999999</v>
      </c>
      <c r="M362" s="78" t="s">
        <v>109</v>
      </c>
      <c r="O362" s="59"/>
      <c r="P362" s="59"/>
      <c r="Q362" s="59"/>
      <c r="R362" s="77"/>
      <c r="S362" s="8"/>
      <c r="T362" s="8"/>
      <c r="U362" s="8"/>
    </row>
    <row r="363" spans="1:21" s="17" customFormat="1" ht="13.5" customHeight="1">
      <c r="A363" s="18" t="s">
        <v>921</v>
      </c>
      <c r="B363" s="19">
        <v>0.26829999999999998</v>
      </c>
      <c r="C363" s="20">
        <v>56429.998899999999</v>
      </c>
      <c r="D363" s="21">
        <v>44578.615100000003</v>
      </c>
      <c r="E363" s="21">
        <v>49834.631300000001</v>
      </c>
      <c r="F363" s="82">
        <v>62933.755599999997</v>
      </c>
      <c r="G363" s="21">
        <v>75002.453299999994</v>
      </c>
      <c r="H363" s="21">
        <v>58203.712800000001</v>
      </c>
      <c r="I363" s="22">
        <v>20.65</v>
      </c>
      <c r="J363" s="22">
        <v>4.32</v>
      </c>
      <c r="K363" s="22">
        <v>12.87</v>
      </c>
      <c r="L363" s="22">
        <v>166.87639999999999</v>
      </c>
      <c r="M363" s="78" t="s">
        <v>109</v>
      </c>
      <c r="O363" s="59"/>
      <c r="P363" s="59"/>
      <c r="Q363" s="59"/>
      <c r="R363" s="77"/>
      <c r="S363" s="8"/>
      <c r="T363" s="8"/>
      <c r="U363" s="8"/>
    </row>
    <row r="364" spans="1:21" s="17" customFormat="1" ht="13.5" customHeight="1">
      <c r="A364" s="18" t="s">
        <v>922</v>
      </c>
      <c r="B364" s="19">
        <v>0.30070000000000002</v>
      </c>
      <c r="C364" s="20">
        <v>56574.385399999999</v>
      </c>
      <c r="D364" s="21">
        <v>44207.251499999998</v>
      </c>
      <c r="E364" s="21">
        <v>51649.4447</v>
      </c>
      <c r="F364" s="82">
        <v>61162.766100000001</v>
      </c>
      <c r="G364" s="21">
        <v>67587.663499999995</v>
      </c>
      <c r="H364" s="21">
        <v>56076.693599999999</v>
      </c>
      <c r="I364" s="22">
        <v>18.59</v>
      </c>
      <c r="J364" s="22">
        <v>12.13</v>
      </c>
      <c r="K364" s="22">
        <v>11.52</v>
      </c>
      <c r="L364" s="22">
        <v>165.27959999999999</v>
      </c>
      <c r="M364" s="78" t="s">
        <v>109</v>
      </c>
      <c r="O364" s="59"/>
      <c r="P364" s="59"/>
      <c r="Q364" s="59"/>
      <c r="R364" s="77"/>
      <c r="S364" s="8"/>
      <c r="T364" s="8"/>
      <c r="U364" s="8"/>
    </row>
    <row r="365" spans="1:21" s="17" customFormat="1" ht="13.5" customHeight="1">
      <c r="A365" s="18" t="s">
        <v>923</v>
      </c>
      <c r="B365" s="19">
        <v>0.124</v>
      </c>
      <c r="C365" s="20">
        <v>44836.023999999998</v>
      </c>
      <c r="D365" s="21">
        <v>34980.1806</v>
      </c>
      <c r="E365" s="21">
        <v>40088.819600000003</v>
      </c>
      <c r="F365" s="82">
        <v>52102.962099999997</v>
      </c>
      <c r="G365" s="21">
        <v>62783.614600000001</v>
      </c>
      <c r="H365" s="21">
        <v>46716.237200000003</v>
      </c>
      <c r="I365" s="22">
        <v>21.61</v>
      </c>
      <c r="J365" s="22">
        <v>4.05</v>
      </c>
      <c r="K365" s="22">
        <v>14.19</v>
      </c>
      <c r="L365" s="22">
        <v>164.3212</v>
      </c>
      <c r="M365" s="78" t="s">
        <v>109</v>
      </c>
      <c r="O365" s="59"/>
      <c r="P365" s="59"/>
      <c r="Q365" s="59"/>
      <c r="R365" s="77"/>
      <c r="S365" s="8"/>
      <c r="T365" s="8"/>
      <c r="U365" s="8"/>
    </row>
    <row r="366" spans="1:21" s="17" customFormat="1" ht="13.5" customHeight="1">
      <c r="A366" s="18" t="s">
        <v>924</v>
      </c>
      <c r="B366" s="19">
        <v>0.18909999999999999</v>
      </c>
      <c r="C366" s="20">
        <v>60810.868699999999</v>
      </c>
      <c r="D366" s="21">
        <v>46886.373800000001</v>
      </c>
      <c r="E366" s="21">
        <v>52291.436000000002</v>
      </c>
      <c r="F366" s="82">
        <v>71260.546100000007</v>
      </c>
      <c r="G366" s="21">
        <v>83309.347399999999</v>
      </c>
      <c r="H366" s="21">
        <v>64411.180800000002</v>
      </c>
      <c r="I366" s="22">
        <v>21.64</v>
      </c>
      <c r="J366" s="22">
        <v>3.65</v>
      </c>
      <c r="K366" s="22">
        <v>13.17</v>
      </c>
      <c r="L366" s="22">
        <v>167.76390000000001</v>
      </c>
      <c r="M366" s="78" t="s">
        <v>109</v>
      </c>
      <c r="O366" s="59"/>
      <c r="P366" s="59"/>
      <c r="Q366" s="59"/>
      <c r="R366" s="77"/>
      <c r="S366" s="8"/>
      <c r="T366" s="8"/>
      <c r="U366" s="8"/>
    </row>
    <row r="367" spans="1:21" s="17" customFormat="1" ht="13.5" customHeight="1">
      <c r="A367" s="12" t="s">
        <v>262</v>
      </c>
      <c r="B367" s="13">
        <v>3.0430999999999999</v>
      </c>
      <c r="C367" s="14">
        <v>37163.933799999999</v>
      </c>
      <c r="D367" s="15">
        <v>24133.027900000001</v>
      </c>
      <c r="E367" s="15">
        <v>27505.355500000001</v>
      </c>
      <c r="F367" s="82">
        <v>46058.389199999998</v>
      </c>
      <c r="G367" s="15">
        <v>56094.177100000001</v>
      </c>
      <c r="H367" s="15">
        <v>39126.392899999999</v>
      </c>
      <c r="I367" s="16">
        <v>14.88</v>
      </c>
      <c r="J367" s="16">
        <v>1</v>
      </c>
      <c r="K367" s="16">
        <v>10.31</v>
      </c>
      <c r="L367" s="16">
        <v>172.08840000000001</v>
      </c>
      <c r="M367" s="76" t="s">
        <v>105</v>
      </c>
      <c r="O367" s="59"/>
      <c r="P367" s="59"/>
      <c r="Q367" s="59"/>
      <c r="R367" s="77"/>
      <c r="S367" s="8"/>
      <c r="T367" s="8"/>
      <c r="U367" s="8"/>
    </row>
    <row r="368" spans="1:21" s="17" customFormat="1" ht="13.5" customHeight="1">
      <c r="A368" s="12" t="s">
        <v>263</v>
      </c>
      <c r="B368" s="13">
        <v>13.9101</v>
      </c>
      <c r="C368" s="14">
        <v>45280.1993</v>
      </c>
      <c r="D368" s="15">
        <v>29312.734400000001</v>
      </c>
      <c r="E368" s="15">
        <v>36274.228199999998</v>
      </c>
      <c r="F368" s="82">
        <v>57053.988599999997</v>
      </c>
      <c r="G368" s="15">
        <v>74392.184699999998</v>
      </c>
      <c r="H368" s="15">
        <v>49445.723700000002</v>
      </c>
      <c r="I368" s="16">
        <v>14.79</v>
      </c>
      <c r="J368" s="16">
        <v>1.93</v>
      </c>
      <c r="K368" s="16">
        <v>11.28</v>
      </c>
      <c r="L368" s="16">
        <v>169.8468</v>
      </c>
      <c r="M368" s="76" t="s">
        <v>109</v>
      </c>
      <c r="O368" s="59"/>
      <c r="P368" s="59"/>
      <c r="Q368" s="59"/>
      <c r="R368" s="77"/>
      <c r="S368" s="8"/>
      <c r="T368" s="8"/>
      <c r="U368" s="8"/>
    </row>
    <row r="369" spans="1:21" s="17" customFormat="1" ht="13.5" customHeight="1">
      <c r="A369" s="18" t="s">
        <v>925</v>
      </c>
      <c r="B369" s="19">
        <v>0.75760000000000005</v>
      </c>
      <c r="C369" s="20">
        <v>47211.655700000003</v>
      </c>
      <c r="D369" s="21">
        <v>31925.221399999999</v>
      </c>
      <c r="E369" s="21">
        <v>36888.299899999998</v>
      </c>
      <c r="F369" s="82">
        <v>64830.773399999998</v>
      </c>
      <c r="G369" s="21">
        <v>87199.664499999999</v>
      </c>
      <c r="H369" s="21">
        <v>55727.948799999998</v>
      </c>
      <c r="I369" s="22">
        <v>12.57</v>
      </c>
      <c r="J369" s="22">
        <v>0.94</v>
      </c>
      <c r="K369" s="22">
        <v>11.71</v>
      </c>
      <c r="L369" s="22">
        <v>169.03899999999999</v>
      </c>
      <c r="M369" s="78" t="s">
        <v>105</v>
      </c>
      <c r="O369" s="59"/>
      <c r="P369" s="59"/>
      <c r="Q369" s="59"/>
      <c r="R369" s="77"/>
      <c r="S369" s="8"/>
      <c r="T369" s="8"/>
      <c r="U369" s="8"/>
    </row>
    <row r="370" spans="1:21" s="17" customFormat="1" ht="13.5" customHeight="1">
      <c r="A370" s="18" t="s">
        <v>926</v>
      </c>
      <c r="B370" s="19">
        <v>2.0943999999999998</v>
      </c>
      <c r="C370" s="20">
        <v>45898.279600000002</v>
      </c>
      <c r="D370" s="21">
        <v>27589.069800000001</v>
      </c>
      <c r="E370" s="21">
        <v>34989.041100000002</v>
      </c>
      <c r="F370" s="82">
        <v>59732.409500000002</v>
      </c>
      <c r="G370" s="21">
        <v>74268.9139</v>
      </c>
      <c r="H370" s="21">
        <v>49371.303599999999</v>
      </c>
      <c r="I370" s="22">
        <v>15.48</v>
      </c>
      <c r="J370" s="22">
        <v>1.72</v>
      </c>
      <c r="K370" s="22">
        <v>11.61</v>
      </c>
      <c r="L370" s="22">
        <v>169.0669</v>
      </c>
      <c r="M370" s="78" t="s">
        <v>109</v>
      </c>
      <c r="O370" s="59"/>
      <c r="P370" s="59"/>
      <c r="Q370" s="59"/>
      <c r="R370" s="77"/>
      <c r="S370" s="8"/>
      <c r="T370" s="8"/>
      <c r="U370" s="8"/>
    </row>
    <row r="371" spans="1:21" s="17" customFormat="1" ht="13.5" customHeight="1">
      <c r="A371" s="18" t="s">
        <v>927</v>
      </c>
      <c r="B371" s="19">
        <v>0.75139999999999996</v>
      </c>
      <c r="C371" s="20">
        <v>46779.713600000003</v>
      </c>
      <c r="D371" s="21">
        <v>29217.966700000001</v>
      </c>
      <c r="E371" s="21">
        <v>35011.3266</v>
      </c>
      <c r="F371" s="82">
        <v>58136.356200000002</v>
      </c>
      <c r="G371" s="21">
        <v>77997.327099999995</v>
      </c>
      <c r="H371" s="21">
        <v>50772.676299999999</v>
      </c>
      <c r="I371" s="22">
        <v>15.49</v>
      </c>
      <c r="J371" s="22">
        <v>1.25</v>
      </c>
      <c r="K371" s="22">
        <v>11.07</v>
      </c>
      <c r="L371" s="22">
        <v>170.51390000000001</v>
      </c>
      <c r="M371" s="78" t="s">
        <v>109</v>
      </c>
      <c r="O371" s="59"/>
      <c r="P371" s="59"/>
      <c r="Q371" s="59"/>
      <c r="R371" s="77"/>
      <c r="S371" s="8"/>
      <c r="T371" s="8"/>
      <c r="U371" s="8"/>
    </row>
    <row r="372" spans="1:21" s="17" customFormat="1" ht="13.5" customHeight="1">
      <c r="A372" s="18" t="s">
        <v>928</v>
      </c>
      <c r="B372" s="19">
        <v>2.6191</v>
      </c>
      <c r="C372" s="20">
        <v>41524.909800000001</v>
      </c>
      <c r="D372" s="21">
        <v>28246.887599999998</v>
      </c>
      <c r="E372" s="21">
        <v>34332.4784</v>
      </c>
      <c r="F372" s="82">
        <v>49896.433400000002</v>
      </c>
      <c r="G372" s="21">
        <v>61378.917500000003</v>
      </c>
      <c r="H372" s="21">
        <v>43964.482100000001</v>
      </c>
      <c r="I372" s="22">
        <v>13.8</v>
      </c>
      <c r="J372" s="22">
        <v>3.44</v>
      </c>
      <c r="K372" s="22">
        <v>12.09</v>
      </c>
      <c r="L372" s="22">
        <v>169.18459999999999</v>
      </c>
      <c r="M372" s="78" t="s">
        <v>109</v>
      </c>
      <c r="O372" s="59"/>
      <c r="P372" s="59"/>
      <c r="Q372" s="59"/>
      <c r="R372" s="77"/>
      <c r="S372" s="8"/>
      <c r="T372" s="8"/>
      <c r="U372" s="8"/>
    </row>
    <row r="373" spans="1:21" s="17" customFormat="1" ht="13.5" customHeight="1">
      <c r="A373" s="18" t="s">
        <v>929</v>
      </c>
      <c r="B373" s="19">
        <v>1.4394</v>
      </c>
      <c r="C373" s="20">
        <v>44169.544800000003</v>
      </c>
      <c r="D373" s="21">
        <v>30260.051899999999</v>
      </c>
      <c r="E373" s="21">
        <v>34482.076699999998</v>
      </c>
      <c r="F373" s="82">
        <v>55835.436300000001</v>
      </c>
      <c r="G373" s="21">
        <v>68785.727899999998</v>
      </c>
      <c r="H373" s="21">
        <v>47621.755700000002</v>
      </c>
      <c r="I373" s="22">
        <v>12.43</v>
      </c>
      <c r="J373" s="22">
        <v>2.2400000000000002</v>
      </c>
      <c r="K373" s="22">
        <v>11.76</v>
      </c>
      <c r="L373" s="22">
        <v>173.0806</v>
      </c>
      <c r="M373" s="78" t="s">
        <v>109</v>
      </c>
      <c r="O373" s="59"/>
      <c r="P373" s="59"/>
      <c r="Q373" s="59"/>
      <c r="R373" s="77"/>
      <c r="S373" s="8"/>
      <c r="T373" s="8"/>
      <c r="U373" s="8"/>
    </row>
    <row r="374" spans="1:21" s="17" customFormat="1" ht="13.5" customHeight="1">
      <c r="A374" s="18" t="s">
        <v>930</v>
      </c>
      <c r="B374" s="19">
        <v>0.62460000000000004</v>
      </c>
      <c r="C374" s="20">
        <v>43668.561500000003</v>
      </c>
      <c r="D374" s="21">
        <v>30797.389200000001</v>
      </c>
      <c r="E374" s="21">
        <v>35977.8995</v>
      </c>
      <c r="F374" s="82">
        <v>59200.933499999999</v>
      </c>
      <c r="G374" s="21">
        <v>77081.282699999996</v>
      </c>
      <c r="H374" s="21">
        <v>49895.6875</v>
      </c>
      <c r="I374" s="22">
        <v>23.13</v>
      </c>
      <c r="J374" s="22">
        <v>4.08</v>
      </c>
      <c r="K374" s="22">
        <v>10.36</v>
      </c>
      <c r="L374" s="22">
        <v>171.0042</v>
      </c>
      <c r="M374" s="78" t="s">
        <v>109</v>
      </c>
      <c r="N374" s="7"/>
      <c r="O374" s="8"/>
      <c r="P374" s="8"/>
      <c r="Q374" s="8"/>
      <c r="R374" s="8"/>
      <c r="S374" s="8"/>
      <c r="T374" s="8"/>
      <c r="U374" s="8"/>
    </row>
    <row r="375" spans="1:21" s="17" customFormat="1" ht="13.5" customHeight="1">
      <c r="A375" s="18" t="s">
        <v>643</v>
      </c>
      <c r="B375" s="19">
        <v>2.5617999999999999</v>
      </c>
      <c r="C375" s="20">
        <v>46954.049599999998</v>
      </c>
      <c r="D375" s="21">
        <v>28223.0442</v>
      </c>
      <c r="E375" s="21">
        <v>38412.344499999999</v>
      </c>
      <c r="F375" s="82">
        <v>60881.085500000001</v>
      </c>
      <c r="G375" s="21">
        <v>78120.632700000002</v>
      </c>
      <c r="H375" s="21">
        <v>51145.714899999999</v>
      </c>
      <c r="I375" s="22">
        <v>14.55</v>
      </c>
      <c r="J375" s="22">
        <v>1.1299999999999999</v>
      </c>
      <c r="K375" s="22">
        <v>10.99</v>
      </c>
      <c r="L375" s="22">
        <v>167.5283</v>
      </c>
      <c r="M375" s="78" t="s">
        <v>109</v>
      </c>
      <c r="N375" s="7"/>
      <c r="O375" s="8"/>
      <c r="P375" s="8"/>
      <c r="Q375" s="8"/>
      <c r="R375" s="8"/>
      <c r="S375" s="8"/>
      <c r="T375" s="8"/>
      <c r="U375" s="8"/>
    </row>
    <row r="376" spans="1:21" s="17" customFormat="1" ht="13.5" customHeight="1">
      <c r="A376" s="18" t="s">
        <v>931</v>
      </c>
      <c r="B376" s="19">
        <v>1.5633999999999999</v>
      </c>
      <c r="C376" s="20">
        <v>47626.875999999997</v>
      </c>
      <c r="D376" s="21">
        <v>33469.790300000001</v>
      </c>
      <c r="E376" s="21">
        <v>38827.029199999997</v>
      </c>
      <c r="F376" s="82">
        <v>57667.820899999999</v>
      </c>
      <c r="G376" s="21">
        <v>74336.982000000004</v>
      </c>
      <c r="H376" s="21">
        <v>51715.422899999998</v>
      </c>
      <c r="I376" s="22">
        <v>17.22</v>
      </c>
      <c r="J376" s="22">
        <v>1.98</v>
      </c>
      <c r="K376" s="22">
        <v>10.9</v>
      </c>
      <c r="L376" s="22">
        <v>170.8657</v>
      </c>
      <c r="M376" s="78" t="s">
        <v>109</v>
      </c>
      <c r="N376" s="7"/>
      <c r="O376" s="8"/>
      <c r="P376" s="8"/>
      <c r="Q376" s="8"/>
      <c r="R376" s="8"/>
      <c r="S376" s="8"/>
      <c r="T376" s="8"/>
      <c r="U376" s="8"/>
    </row>
    <row r="377" spans="1:21" s="17" customFormat="1" ht="13.5" customHeight="1">
      <c r="A377" s="12" t="s">
        <v>264</v>
      </c>
      <c r="B377" s="13">
        <v>1.6980999999999999</v>
      </c>
      <c r="C377" s="14">
        <v>55572.817199999998</v>
      </c>
      <c r="D377" s="15">
        <v>43804.377399999998</v>
      </c>
      <c r="E377" s="15">
        <v>49380.8272</v>
      </c>
      <c r="F377" s="82">
        <v>61366.559800000003</v>
      </c>
      <c r="G377" s="15">
        <v>71228.959199999998</v>
      </c>
      <c r="H377" s="15">
        <v>57451.457399999999</v>
      </c>
      <c r="I377" s="16">
        <v>19.84</v>
      </c>
      <c r="J377" s="16">
        <v>7.99</v>
      </c>
      <c r="K377" s="16">
        <v>12.15</v>
      </c>
      <c r="L377" s="16">
        <v>167.99520000000001</v>
      </c>
      <c r="M377" s="76" t="s">
        <v>109</v>
      </c>
      <c r="N377" s="7"/>
      <c r="O377" s="8"/>
      <c r="P377" s="8"/>
      <c r="Q377" s="8"/>
      <c r="R377" s="8"/>
      <c r="S377" s="8"/>
      <c r="T377" s="8"/>
      <c r="U377" s="8"/>
    </row>
    <row r="378" spans="1:21" s="17" customFormat="1" ht="13.5" customHeight="1">
      <c r="A378" s="18" t="s">
        <v>932</v>
      </c>
      <c r="B378" s="19">
        <v>0.56000000000000005</v>
      </c>
      <c r="C378" s="20">
        <v>58499.5386</v>
      </c>
      <c r="D378" s="21">
        <v>44676.608899999999</v>
      </c>
      <c r="E378" s="21">
        <v>51928.323499999999</v>
      </c>
      <c r="F378" s="82">
        <v>66468.429499999998</v>
      </c>
      <c r="G378" s="21">
        <v>79262.966700000004</v>
      </c>
      <c r="H378" s="21">
        <v>61886.388099999996</v>
      </c>
      <c r="I378" s="22">
        <v>22.61</v>
      </c>
      <c r="J378" s="22">
        <v>5.41</v>
      </c>
      <c r="K378" s="22">
        <v>11.32</v>
      </c>
      <c r="L378" s="22">
        <v>169.19</v>
      </c>
      <c r="M378" s="78" t="s">
        <v>109</v>
      </c>
      <c r="N378" s="7"/>
      <c r="O378" s="8"/>
      <c r="P378" s="8"/>
      <c r="Q378" s="8"/>
      <c r="R378" s="8"/>
      <c r="S378" s="8"/>
      <c r="T378" s="8"/>
      <c r="U378" s="8"/>
    </row>
    <row r="379" spans="1:21" s="17" customFormat="1" ht="13.5" customHeight="1">
      <c r="A379" s="18" t="s">
        <v>933</v>
      </c>
      <c r="B379" s="19">
        <v>0.74229999999999996</v>
      </c>
      <c r="C379" s="20">
        <v>54881.195699999997</v>
      </c>
      <c r="D379" s="21">
        <v>45060.843500000003</v>
      </c>
      <c r="E379" s="21">
        <v>50582.120799999997</v>
      </c>
      <c r="F379" s="82">
        <v>59964.091399999998</v>
      </c>
      <c r="G379" s="21">
        <v>64902.682800000002</v>
      </c>
      <c r="H379" s="21">
        <v>54919.089599999999</v>
      </c>
      <c r="I379" s="22">
        <v>18.37</v>
      </c>
      <c r="J379" s="22">
        <v>11.16</v>
      </c>
      <c r="K379" s="22">
        <v>13.16</v>
      </c>
      <c r="L379" s="22">
        <v>165.63939999999999</v>
      </c>
      <c r="M379" s="78" t="s">
        <v>109</v>
      </c>
      <c r="N379" s="7"/>
      <c r="O379" s="8"/>
      <c r="P379" s="8"/>
      <c r="Q379" s="8"/>
      <c r="R379" s="8"/>
      <c r="S379" s="8"/>
      <c r="T379" s="8"/>
      <c r="U379" s="8"/>
    </row>
    <row r="380" spans="1:21" s="17" customFormat="1" ht="13.5" customHeight="1">
      <c r="A380" s="18" t="s">
        <v>934</v>
      </c>
      <c r="B380" s="19">
        <v>0.38979999999999998</v>
      </c>
      <c r="C380" s="20">
        <v>52307.0723</v>
      </c>
      <c r="D380" s="21">
        <v>40957.375500000002</v>
      </c>
      <c r="E380" s="21">
        <v>46829.904699999999</v>
      </c>
      <c r="F380" s="82">
        <v>58700.782399999996</v>
      </c>
      <c r="G380" s="21">
        <v>74910.456300000005</v>
      </c>
      <c r="H380" s="21">
        <v>56069.930500000002</v>
      </c>
      <c r="I380" s="22">
        <v>18.45</v>
      </c>
      <c r="J380" s="22">
        <v>6.26</v>
      </c>
      <c r="K380" s="22">
        <v>11.57</v>
      </c>
      <c r="L380" s="22">
        <v>170.80940000000001</v>
      </c>
      <c r="M380" s="78" t="s">
        <v>109</v>
      </c>
      <c r="N380" s="7"/>
      <c r="O380" s="8"/>
      <c r="P380" s="8"/>
      <c r="Q380" s="8"/>
      <c r="R380" s="8"/>
      <c r="S380" s="8"/>
      <c r="T380" s="8"/>
      <c r="U380" s="8"/>
    </row>
    <row r="381" spans="1:21" s="17" customFormat="1" ht="13.5" customHeight="1">
      <c r="A381" s="12" t="s">
        <v>265</v>
      </c>
      <c r="B381" s="13">
        <v>46.4328</v>
      </c>
      <c r="C381" s="14">
        <v>50748.947</v>
      </c>
      <c r="D381" s="15">
        <v>32465.656500000001</v>
      </c>
      <c r="E381" s="15">
        <v>41040.620900000002</v>
      </c>
      <c r="F381" s="82">
        <v>62196.721799999999</v>
      </c>
      <c r="G381" s="15">
        <v>76368.758799999996</v>
      </c>
      <c r="H381" s="15">
        <v>53355.436699999998</v>
      </c>
      <c r="I381" s="16">
        <v>17.09</v>
      </c>
      <c r="J381" s="16">
        <v>4.55</v>
      </c>
      <c r="K381" s="16">
        <v>11.54</v>
      </c>
      <c r="L381" s="16">
        <v>171.81530000000001</v>
      </c>
      <c r="M381" s="76" t="s">
        <v>109</v>
      </c>
      <c r="N381" s="7"/>
      <c r="O381" s="8"/>
      <c r="P381" s="8"/>
      <c r="Q381" s="8"/>
      <c r="R381" s="8"/>
      <c r="S381" s="8"/>
      <c r="T381" s="8"/>
      <c r="U381" s="8"/>
    </row>
    <row r="382" spans="1:21" s="17" customFormat="1" ht="13.5" customHeight="1">
      <c r="A382" s="18" t="s">
        <v>266</v>
      </c>
      <c r="B382" s="19">
        <v>4.6323999999999996</v>
      </c>
      <c r="C382" s="20">
        <v>54772.024100000002</v>
      </c>
      <c r="D382" s="21">
        <v>37400.877500000002</v>
      </c>
      <c r="E382" s="21">
        <v>45543.321300000003</v>
      </c>
      <c r="F382" s="82">
        <v>67535.508499999996</v>
      </c>
      <c r="G382" s="21">
        <v>81828.082299999995</v>
      </c>
      <c r="H382" s="21">
        <v>58182.726300000002</v>
      </c>
      <c r="I382" s="22">
        <v>15.87</v>
      </c>
      <c r="J382" s="22">
        <v>5.57</v>
      </c>
      <c r="K382" s="22">
        <v>11.91</v>
      </c>
      <c r="L382" s="22">
        <v>170.39160000000001</v>
      </c>
      <c r="M382" s="78" t="s">
        <v>109</v>
      </c>
      <c r="N382" s="7"/>
      <c r="O382" s="8"/>
      <c r="P382" s="8"/>
      <c r="Q382" s="8"/>
      <c r="R382" s="8"/>
      <c r="S382" s="8"/>
      <c r="T382" s="8"/>
      <c r="U382" s="8"/>
    </row>
    <row r="383" spans="1:21" s="17" customFormat="1" ht="13.5" customHeight="1">
      <c r="A383" s="18" t="s">
        <v>935</v>
      </c>
      <c r="B383" s="19">
        <v>2.4113000000000002</v>
      </c>
      <c r="C383" s="20">
        <v>48440.831700000002</v>
      </c>
      <c r="D383" s="21">
        <v>34238.820899999999</v>
      </c>
      <c r="E383" s="21">
        <v>39813.498899999999</v>
      </c>
      <c r="F383" s="82">
        <v>58564.105499999998</v>
      </c>
      <c r="G383" s="21">
        <v>71581.281400000007</v>
      </c>
      <c r="H383" s="21">
        <v>52888.6535</v>
      </c>
      <c r="I383" s="22">
        <v>13.56</v>
      </c>
      <c r="J383" s="22">
        <v>3.92</v>
      </c>
      <c r="K383" s="22">
        <v>12.89</v>
      </c>
      <c r="L383" s="22">
        <v>171.26900000000001</v>
      </c>
      <c r="M383" s="78" t="s">
        <v>109</v>
      </c>
      <c r="N383" s="7"/>
      <c r="O383" s="8"/>
      <c r="P383" s="8"/>
      <c r="Q383" s="8"/>
      <c r="R383" s="8"/>
      <c r="S383" s="8"/>
      <c r="T383" s="8"/>
      <c r="U383" s="8"/>
    </row>
    <row r="384" spans="1:21" s="17" customFormat="1" ht="13.5" customHeight="1">
      <c r="A384" s="18" t="s">
        <v>267</v>
      </c>
      <c r="B384" s="19">
        <v>20.7194</v>
      </c>
      <c r="C384" s="20">
        <v>52562.885000000002</v>
      </c>
      <c r="D384" s="21">
        <v>33856.929799999998</v>
      </c>
      <c r="E384" s="21">
        <v>42510.889799999997</v>
      </c>
      <c r="F384" s="82">
        <v>63892.659500000002</v>
      </c>
      <c r="G384" s="21">
        <v>79047.781900000002</v>
      </c>
      <c r="H384" s="21">
        <v>54823.3799</v>
      </c>
      <c r="I384" s="22">
        <v>17.36</v>
      </c>
      <c r="J384" s="22">
        <v>4.05</v>
      </c>
      <c r="K384" s="22">
        <v>11.55</v>
      </c>
      <c r="L384" s="22">
        <v>172.22210000000001</v>
      </c>
      <c r="M384" s="78" t="s">
        <v>109</v>
      </c>
      <c r="N384" s="7"/>
      <c r="O384" s="8"/>
      <c r="P384" s="8"/>
      <c r="Q384" s="8"/>
      <c r="R384" s="8"/>
      <c r="S384" s="8"/>
      <c r="T384" s="8"/>
      <c r="U384" s="8"/>
    </row>
    <row r="385" spans="1:21" s="17" customFormat="1" ht="13.5" customHeight="1">
      <c r="A385" s="18" t="s">
        <v>268</v>
      </c>
      <c r="B385" s="19">
        <v>5.1056999999999997</v>
      </c>
      <c r="C385" s="20">
        <v>51584.643900000003</v>
      </c>
      <c r="D385" s="21">
        <v>33166.438399999999</v>
      </c>
      <c r="E385" s="21">
        <v>41895.199200000003</v>
      </c>
      <c r="F385" s="82">
        <v>62281.4378</v>
      </c>
      <c r="G385" s="21">
        <v>75083.243600000002</v>
      </c>
      <c r="H385" s="21">
        <v>54047.444799999997</v>
      </c>
      <c r="I385" s="22">
        <v>18.98</v>
      </c>
      <c r="J385" s="22">
        <v>6</v>
      </c>
      <c r="K385" s="22">
        <v>11.03</v>
      </c>
      <c r="L385" s="22">
        <v>170.65180000000001</v>
      </c>
      <c r="M385" s="78" t="s">
        <v>109</v>
      </c>
      <c r="N385" s="7"/>
      <c r="O385" s="8"/>
      <c r="P385" s="8"/>
      <c r="Q385" s="8"/>
      <c r="R385" s="8"/>
      <c r="S385" s="8"/>
      <c r="T385" s="8"/>
      <c r="U385" s="8"/>
    </row>
    <row r="386" spans="1:21" s="17" customFormat="1" ht="13.5" customHeight="1">
      <c r="A386" s="18" t="s">
        <v>936</v>
      </c>
      <c r="B386" s="19">
        <v>2.5398999999999998</v>
      </c>
      <c r="C386" s="20">
        <v>42720.0069</v>
      </c>
      <c r="D386" s="21">
        <v>20638.898300000001</v>
      </c>
      <c r="E386" s="21">
        <v>34232.059300000001</v>
      </c>
      <c r="F386" s="82">
        <v>52363.958400000003</v>
      </c>
      <c r="G386" s="21">
        <v>66754.492899999997</v>
      </c>
      <c r="H386" s="21">
        <v>44649.837699999996</v>
      </c>
      <c r="I386" s="22">
        <v>15.82</v>
      </c>
      <c r="J386" s="22">
        <v>3.23</v>
      </c>
      <c r="K386" s="22">
        <v>11.09</v>
      </c>
      <c r="L386" s="22">
        <v>172.0762</v>
      </c>
      <c r="M386" s="78" t="s">
        <v>105</v>
      </c>
      <c r="N386" s="7"/>
      <c r="O386" s="8"/>
      <c r="P386" s="8"/>
      <c r="Q386" s="8"/>
      <c r="R386" s="8"/>
      <c r="S386" s="8"/>
      <c r="T386" s="8"/>
      <c r="U386" s="8"/>
    </row>
    <row r="387" spans="1:21" s="17" customFormat="1" ht="13.5" customHeight="1">
      <c r="A387" s="18" t="s">
        <v>937</v>
      </c>
      <c r="B387" s="19">
        <v>1.2766</v>
      </c>
      <c r="C387" s="20">
        <v>41549.4038</v>
      </c>
      <c r="D387" s="21">
        <v>25127.412899999999</v>
      </c>
      <c r="E387" s="21">
        <v>31879.520700000001</v>
      </c>
      <c r="F387" s="82">
        <v>50386.125399999997</v>
      </c>
      <c r="G387" s="21">
        <v>60898.251600000003</v>
      </c>
      <c r="H387" s="21">
        <v>42958.105499999998</v>
      </c>
      <c r="I387" s="22">
        <v>12</v>
      </c>
      <c r="J387" s="22">
        <v>4.4000000000000004</v>
      </c>
      <c r="K387" s="22">
        <v>11.2</v>
      </c>
      <c r="L387" s="22">
        <v>170.59030000000001</v>
      </c>
      <c r="M387" s="78" t="s">
        <v>105</v>
      </c>
      <c r="N387" s="7"/>
      <c r="O387" s="8"/>
      <c r="P387" s="8"/>
      <c r="Q387" s="8"/>
      <c r="R387" s="8"/>
      <c r="S387" s="8"/>
      <c r="T387" s="8"/>
      <c r="U387" s="8"/>
    </row>
    <row r="388" spans="1:21" s="17" customFormat="1" ht="13.5" customHeight="1">
      <c r="A388" s="18" t="s">
        <v>938</v>
      </c>
      <c r="B388" s="19">
        <v>0.96699999999999997</v>
      </c>
      <c r="C388" s="20">
        <v>48010.619299999998</v>
      </c>
      <c r="D388" s="21">
        <v>23180.912700000001</v>
      </c>
      <c r="E388" s="21">
        <v>34879.032299999999</v>
      </c>
      <c r="F388" s="82">
        <v>62774.577100000002</v>
      </c>
      <c r="G388" s="21">
        <v>75206.502699999997</v>
      </c>
      <c r="H388" s="21">
        <v>49423.3459</v>
      </c>
      <c r="I388" s="22">
        <v>21.38</v>
      </c>
      <c r="J388" s="22">
        <v>5.15</v>
      </c>
      <c r="K388" s="22">
        <v>11.45</v>
      </c>
      <c r="L388" s="22">
        <v>170.01009999999999</v>
      </c>
      <c r="M388" s="78" t="s">
        <v>109</v>
      </c>
      <c r="N388" s="7"/>
      <c r="O388" s="8"/>
      <c r="P388" s="8"/>
      <c r="Q388" s="8"/>
      <c r="R388" s="8"/>
      <c r="S388" s="8"/>
      <c r="T388" s="8"/>
      <c r="U388" s="8"/>
    </row>
    <row r="389" spans="1:21" s="17" customFormat="1" ht="13.5" customHeight="1">
      <c r="A389" s="18" t="s">
        <v>269</v>
      </c>
      <c r="B389" s="19">
        <v>3.8971</v>
      </c>
      <c r="C389" s="20">
        <v>48359.321000000004</v>
      </c>
      <c r="D389" s="21">
        <v>33819.228000000003</v>
      </c>
      <c r="E389" s="21">
        <v>41017.574500000002</v>
      </c>
      <c r="F389" s="82">
        <v>59499.895499999999</v>
      </c>
      <c r="G389" s="21">
        <v>74105.673299999995</v>
      </c>
      <c r="H389" s="21">
        <v>52210.556100000002</v>
      </c>
      <c r="I389" s="22">
        <v>18.510000000000002</v>
      </c>
      <c r="J389" s="22">
        <v>5.16</v>
      </c>
      <c r="K389" s="22">
        <v>11.3</v>
      </c>
      <c r="L389" s="22">
        <v>172.92840000000001</v>
      </c>
      <c r="M389" s="78" t="s">
        <v>109</v>
      </c>
      <c r="N389" s="7"/>
      <c r="O389" s="8"/>
      <c r="P389" s="8"/>
      <c r="Q389" s="8"/>
      <c r="R389" s="8"/>
      <c r="S389" s="8"/>
      <c r="T389" s="8"/>
      <c r="U389" s="8"/>
    </row>
    <row r="390" spans="1:21" s="17" customFormat="1" ht="13.5" customHeight="1">
      <c r="A390" s="18" t="s">
        <v>939</v>
      </c>
      <c r="B390" s="19">
        <v>4.7442000000000002</v>
      </c>
      <c r="C390" s="20">
        <v>49818.724199999997</v>
      </c>
      <c r="D390" s="21">
        <v>32075.2605</v>
      </c>
      <c r="E390" s="21">
        <v>39761.650099999999</v>
      </c>
      <c r="F390" s="82">
        <v>59610.166700000002</v>
      </c>
      <c r="G390" s="21">
        <v>71016.755300000004</v>
      </c>
      <c r="H390" s="21">
        <v>51245.189899999998</v>
      </c>
      <c r="I390" s="22">
        <v>16.760000000000002</v>
      </c>
      <c r="J390" s="22">
        <v>4.55</v>
      </c>
      <c r="K390" s="22">
        <v>11.45</v>
      </c>
      <c r="L390" s="22">
        <v>172.5772</v>
      </c>
      <c r="M390" s="78" t="s">
        <v>109</v>
      </c>
      <c r="N390" s="7"/>
      <c r="O390" s="8"/>
      <c r="P390" s="8"/>
      <c r="Q390" s="8"/>
      <c r="R390" s="8"/>
      <c r="S390" s="8"/>
      <c r="T390" s="8"/>
      <c r="U390" s="8"/>
    </row>
    <row r="391" spans="1:21">
      <c r="A391" s="12" t="s">
        <v>270</v>
      </c>
      <c r="B391" s="13">
        <v>13.5021</v>
      </c>
      <c r="C391" s="14">
        <v>41013.089099999997</v>
      </c>
      <c r="D391" s="15">
        <v>20684.569</v>
      </c>
      <c r="E391" s="15">
        <v>28668.0926</v>
      </c>
      <c r="F391" s="82">
        <v>53643.187899999997</v>
      </c>
      <c r="G391" s="15">
        <v>66376.519400000005</v>
      </c>
      <c r="H391" s="15">
        <v>42767.749799999998</v>
      </c>
      <c r="I391" s="16">
        <v>16.7</v>
      </c>
      <c r="J391" s="16">
        <v>1.26</v>
      </c>
      <c r="K391" s="16">
        <v>9.76</v>
      </c>
      <c r="L391" s="16">
        <v>174.48220000000001</v>
      </c>
      <c r="M391" s="76" t="s">
        <v>109</v>
      </c>
    </row>
    <row r="392" spans="1:21">
      <c r="A392" s="12" t="s">
        <v>271</v>
      </c>
      <c r="B392" s="13">
        <v>0.38619999999999999</v>
      </c>
      <c r="C392" s="14">
        <v>51498.243300000002</v>
      </c>
      <c r="D392" s="15">
        <v>34852.240700000002</v>
      </c>
      <c r="E392" s="15">
        <v>41557.071600000003</v>
      </c>
      <c r="F392" s="82">
        <v>59999.034599999999</v>
      </c>
      <c r="G392" s="15">
        <v>74084.973199999993</v>
      </c>
      <c r="H392" s="15">
        <v>52777.557099999998</v>
      </c>
      <c r="I392" s="16">
        <v>16.440000000000001</v>
      </c>
      <c r="J392" s="16">
        <v>15.33</v>
      </c>
      <c r="K392" s="16">
        <v>10.38</v>
      </c>
      <c r="L392" s="16">
        <v>166.77359999999999</v>
      </c>
      <c r="M392" s="76" t="s">
        <v>105</v>
      </c>
    </row>
    <row r="393" spans="1:21">
      <c r="A393" s="18" t="s">
        <v>940</v>
      </c>
      <c r="B393" s="19">
        <v>0.17949999999999999</v>
      </c>
      <c r="C393" s="20">
        <v>47619.841500000002</v>
      </c>
      <c r="D393" s="21">
        <v>29558.831999999999</v>
      </c>
      <c r="E393" s="21">
        <v>37966.758000000002</v>
      </c>
      <c r="F393" s="82">
        <v>60312.629699999998</v>
      </c>
      <c r="G393" s="21">
        <v>80701.636700000003</v>
      </c>
      <c r="H393" s="21">
        <v>51174.322999999997</v>
      </c>
      <c r="I393" s="22">
        <v>12.03</v>
      </c>
      <c r="J393" s="22">
        <v>13.76</v>
      </c>
      <c r="K393" s="22">
        <v>10.54</v>
      </c>
      <c r="L393" s="22">
        <v>166.3151</v>
      </c>
      <c r="M393" s="78" t="s">
        <v>109</v>
      </c>
    </row>
    <row r="394" spans="1:21">
      <c r="A394" s="12" t="s">
        <v>272</v>
      </c>
      <c r="B394" s="13">
        <v>1.1243000000000001</v>
      </c>
      <c r="C394" s="14">
        <v>45774.323400000001</v>
      </c>
      <c r="D394" s="15">
        <v>36511.0452</v>
      </c>
      <c r="E394" s="15">
        <v>40946.515200000002</v>
      </c>
      <c r="F394" s="82">
        <v>54807.882799999999</v>
      </c>
      <c r="G394" s="15">
        <v>68247.578899999993</v>
      </c>
      <c r="H394" s="15">
        <v>48904.9905</v>
      </c>
      <c r="I394" s="16">
        <v>11.97</v>
      </c>
      <c r="J394" s="16">
        <v>13.93</v>
      </c>
      <c r="K394" s="16">
        <v>11.64</v>
      </c>
      <c r="L394" s="16">
        <v>167.32550000000001</v>
      </c>
      <c r="M394" s="76" t="s">
        <v>109</v>
      </c>
    </row>
    <row r="395" spans="1:21">
      <c r="A395" s="18" t="s">
        <v>941</v>
      </c>
      <c r="B395" s="19">
        <v>0.10349999999999999</v>
      </c>
      <c r="C395" s="20">
        <v>48531.580099999999</v>
      </c>
      <c r="D395" s="21">
        <v>34866.847199999997</v>
      </c>
      <c r="E395" s="21">
        <v>43605.384700000002</v>
      </c>
      <c r="F395" s="82">
        <v>57243.401899999997</v>
      </c>
      <c r="G395" s="21">
        <v>76777.684200000003</v>
      </c>
      <c r="H395" s="21">
        <v>52102.591800000002</v>
      </c>
      <c r="I395" s="22">
        <v>18.04</v>
      </c>
      <c r="J395" s="22">
        <v>8.58</v>
      </c>
      <c r="K395" s="22">
        <v>12.02</v>
      </c>
      <c r="L395" s="22">
        <v>179.99539999999999</v>
      </c>
      <c r="M395" s="78" t="s">
        <v>109</v>
      </c>
    </row>
    <row r="396" spans="1:21">
      <c r="A396" s="18" t="s">
        <v>942</v>
      </c>
      <c r="B396" s="19">
        <v>0.22789999999999999</v>
      </c>
      <c r="C396" s="20">
        <v>47753.006500000003</v>
      </c>
      <c r="D396" s="21">
        <v>36354.130499999999</v>
      </c>
      <c r="E396" s="21">
        <v>42060.504500000003</v>
      </c>
      <c r="F396" s="82">
        <v>54398.622300000003</v>
      </c>
      <c r="G396" s="21">
        <v>63172.321199999998</v>
      </c>
      <c r="H396" s="21">
        <v>49443.964399999997</v>
      </c>
      <c r="I396" s="22">
        <v>10.02</v>
      </c>
      <c r="J396" s="22">
        <v>14.14</v>
      </c>
      <c r="K396" s="22">
        <v>10.1</v>
      </c>
      <c r="L396" s="22">
        <v>169.22810000000001</v>
      </c>
      <c r="M396" s="78" t="s">
        <v>109</v>
      </c>
    </row>
    <row r="397" spans="1:21">
      <c r="A397" s="12" t="s">
        <v>273</v>
      </c>
      <c r="B397" s="13">
        <v>3.7353000000000001</v>
      </c>
      <c r="C397" s="14">
        <v>38296.690300000002</v>
      </c>
      <c r="D397" s="15">
        <v>28348.111199999999</v>
      </c>
      <c r="E397" s="15">
        <v>33383.639799999997</v>
      </c>
      <c r="F397" s="82">
        <v>49435.548300000002</v>
      </c>
      <c r="G397" s="15">
        <v>71932.604999999996</v>
      </c>
      <c r="H397" s="15">
        <v>45891.033199999998</v>
      </c>
      <c r="I397" s="16">
        <v>15.69</v>
      </c>
      <c r="J397" s="16">
        <v>1.18</v>
      </c>
      <c r="K397" s="16">
        <v>10.18</v>
      </c>
      <c r="L397" s="16">
        <v>172.1172</v>
      </c>
      <c r="M397" s="76" t="s">
        <v>109</v>
      </c>
    </row>
    <row r="398" spans="1:21">
      <c r="A398" s="18" t="s">
        <v>943</v>
      </c>
      <c r="B398" s="19">
        <v>0.45800000000000002</v>
      </c>
      <c r="C398" s="20">
        <v>36761.442199999998</v>
      </c>
      <c r="D398" s="21">
        <v>29481.517199999998</v>
      </c>
      <c r="E398" s="21">
        <v>32257.9303</v>
      </c>
      <c r="F398" s="82">
        <v>43902.758900000001</v>
      </c>
      <c r="G398" s="21">
        <v>54643.6299</v>
      </c>
      <c r="H398" s="21">
        <v>39741.323499999999</v>
      </c>
      <c r="I398" s="22">
        <v>18.100000000000001</v>
      </c>
      <c r="J398" s="22">
        <v>0.15</v>
      </c>
      <c r="K398" s="22">
        <v>10.45</v>
      </c>
      <c r="L398" s="22">
        <v>172.69919999999999</v>
      </c>
      <c r="M398" s="78" t="s">
        <v>109</v>
      </c>
    </row>
    <row r="399" spans="1:21">
      <c r="A399" s="18" t="s">
        <v>944</v>
      </c>
      <c r="B399" s="19">
        <v>1.4850000000000001</v>
      </c>
      <c r="C399" s="20">
        <v>36877.307099999998</v>
      </c>
      <c r="D399" s="21">
        <v>27655.671300000002</v>
      </c>
      <c r="E399" s="21">
        <v>32183.067999999999</v>
      </c>
      <c r="F399" s="82">
        <v>40626.845000000001</v>
      </c>
      <c r="G399" s="21">
        <v>47851.379699999998</v>
      </c>
      <c r="H399" s="21">
        <v>38273.623</v>
      </c>
      <c r="I399" s="22">
        <v>17.760000000000002</v>
      </c>
      <c r="J399" s="22">
        <v>2.12</v>
      </c>
      <c r="K399" s="22">
        <v>10.92</v>
      </c>
      <c r="L399" s="22">
        <v>173.32509999999999</v>
      </c>
      <c r="M399" s="78" t="s">
        <v>109</v>
      </c>
    </row>
    <row r="400" spans="1:21">
      <c r="A400" s="12" t="s">
        <v>274</v>
      </c>
      <c r="B400" s="13">
        <v>7.9580000000000002</v>
      </c>
      <c r="C400" s="14">
        <v>41379.881999999998</v>
      </c>
      <c r="D400" s="15">
        <v>25348.768599999999</v>
      </c>
      <c r="E400" s="15">
        <v>30641.091400000001</v>
      </c>
      <c r="F400" s="82">
        <v>49905.697699999997</v>
      </c>
      <c r="G400" s="15">
        <v>58851.455499999996</v>
      </c>
      <c r="H400" s="15">
        <v>42091.200900000003</v>
      </c>
      <c r="I400" s="16">
        <v>19.760000000000002</v>
      </c>
      <c r="J400" s="16">
        <v>1.89</v>
      </c>
      <c r="K400" s="16">
        <v>10.33</v>
      </c>
      <c r="L400" s="16">
        <v>173.3749</v>
      </c>
      <c r="M400" s="76" t="s">
        <v>109</v>
      </c>
    </row>
    <row r="401" spans="1:13">
      <c r="A401" s="18" t="s">
        <v>945</v>
      </c>
      <c r="B401" s="19">
        <v>1.8070999999999999</v>
      </c>
      <c r="C401" s="20">
        <v>43631.063499999997</v>
      </c>
      <c r="D401" s="21">
        <v>26749.941200000001</v>
      </c>
      <c r="E401" s="21">
        <v>36628.113899999997</v>
      </c>
      <c r="F401" s="82">
        <v>53359.751700000001</v>
      </c>
      <c r="G401" s="21">
        <v>65006.213799999998</v>
      </c>
      <c r="H401" s="21">
        <v>45053.948299999996</v>
      </c>
      <c r="I401" s="22">
        <v>18.739999999999998</v>
      </c>
      <c r="J401" s="22">
        <v>0.92</v>
      </c>
      <c r="K401" s="22">
        <v>10.57</v>
      </c>
      <c r="L401" s="22">
        <v>175.0745</v>
      </c>
      <c r="M401" s="78" t="s">
        <v>105</v>
      </c>
    </row>
    <row r="402" spans="1:13">
      <c r="A402" s="18" t="s">
        <v>946</v>
      </c>
      <c r="B402" s="19">
        <v>2.2504</v>
      </c>
      <c r="C402" s="20">
        <v>44390.2811</v>
      </c>
      <c r="D402" s="21">
        <v>29840.723999999998</v>
      </c>
      <c r="E402" s="21">
        <v>38577.817300000002</v>
      </c>
      <c r="F402" s="82">
        <v>49607.148999999998</v>
      </c>
      <c r="G402" s="21">
        <v>56114.917999999998</v>
      </c>
      <c r="H402" s="21">
        <v>44590.651299999998</v>
      </c>
      <c r="I402" s="22">
        <v>21.76</v>
      </c>
      <c r="J402" s="22">
        <v>3.62</v>
      </c>
      <c r="K402" s="22">
        <v>9.8000000000000007</v>
      </c>
      <c r="L402" s="22">
        <v>175.83580000000001</v>
      </c>
      <c r="M402" s="78" t="s">
        <v>109</v>
      </c>
    </row>
    <row r="403" spans="1:13">
      <c r="A403" s="18" t="s">
        <v>947</v>
      </c>
      <c r="B403" s="19">
        <v>0.89700000000000002</v>
      </c>
      <c r="C403" s="20">
        <v>46977.502200000003</v>
      </c>
      <c r="D403" s="21">
        <v>39887.173000000003</v>
      </c>
      <c r="E403" s="21">
        <v>43013.590799999998</v>
      </c>
      <c r="F403" s="82">
        <v>52561.4274</v>
      </c>
      <c r="G403" s="21">
        <v>62161.780700000003</v>
      </c>
      <c r="H403" s="21">
        <v>50061.789400000001</v>
      </c>
      <c r="I403" s="22">
        <v>21.12</v>
      </c>
      <c r="J403" s="22">
        <v>1.69</v>
      </c>
      <c r="K403" s="22">
        <v>11.32</v>
      </c>
      <c r="L403" s="22">
        <v>164.60900000000001</v>
      </c>
      <c r="M403" s="78" t="s">
        <v>109</v>
      </c>
    </row>
    <row r="404" spans="1:13">
      <c r="A404" s="12" t="s">
        <v>275</v>
      </c>
      <c r="B404" s="13">
        <v>1.7791999999999999</v>
      </c>
      <c r="C404" s="14">
        <v>41299.732799999998</v>
      </c>
      <c r="D404" s="15">
        <v>29659.2156</v>
      </c>
      <c r="E404" s="15">
        <v>36903.251400000001</v>
      </c>
      <c r="F404" s="82">
        <v>48726.098400000003</v>
      </c>
      <c r="G404" s="15">
        <v>54616.262600000002</v>
      </c>
      <c r="H404" s="15">
        <v>42964.857100000001</v>
      </c>
      <c r="I404" s="16">
        <v>16.41</v>
      </c>
      <c r="J404" s="16">
        <v>1.82</v>
      </c>
      <c r="K404" s="16">
        <v>10.06</v>
      </c>
      <c r="L404" s="16">
        <v>172.7636</v>
      </c>
      <c r="M404" s="76" t="s">
        <v>109</v>
      </c>
    </row>
    <row r="405" spans="1:13">
      <c r="A405" s="12" t="s">
        <v>276</v>
      </c>
      <c r="B405" s="13">
        <v>0.93859999999999999</v>
      </c>
      <c r="C405" s="14">
        <v>109367.336</v>
      </c>
      <c r="D405" s="15">
        <v>52768.140200000002</v>
      </c>
      <c r="E405" s="15">
        <v>72679.702000000005</v>
      </c>
      <c r="F405" s="82">
        <v>163263.29870000001</v>
      </c>
      <c r="G405" s="15">
        <v>215365.35980000001</v>
      </c>
      <c r="H405" s="15">
        <v>122727.7991</v>
      </c>
      <c r="I405" s="16">
        <v>7.01</v>
      </c>
      <c r="J405" s="16">
        <v>22.26</v>
      </c>
      <c r="K405" s="16">
        <v>8.65</v>
      </c>
      <c r="L405" s="16">
        <v>168.90960000000001</v>
      </c>
      <c r="M405" s="76" t="s">
        <v>109</v>
      </c>
    </row>
    <row r="406" spans="1:13">
      <c r="A406" s="18" t="s">
        <v>948</v>
      </c>
      <c r="B406" s="19">
        <v>0.6119</v>
      </c>
      <c r="C406" s="20">
        <v>143016.79</v>
      </c>
      <c r="D406" s="21">
        <v>75585.437300000005</v>
      </c>
      <c r="E406" s="21">
        <v>110611.1373</v>
      </c>
      <c r="F406" s="82">
        <v>187523.0024</v>
      </c>
      <c r="G406" s="21">
        <v>232148.67389999999</v>
      </c>
      <c r="H406" s="21">
        <v>151443.93309999999</v>
      </c>
      <c r="I406" s="22">
        <v>7</v>
      </c>
      <c r="J406" s="22">
        <v>25.75</v>
      </c>
      <c r="K406" s="22">
        <v>8.32</v>
      </c>
      <c r="L406" s="22">
        <v>166.131</v>
      </c>
      <c r="M406" s="78" t="s">
        <v>109</v>
      </c>
    </row>
    <row r="407" spans="1:13">
      <c r="A407" s="18" t="s">
        <v>949</v>
      </c>
      <c r="B407" s="19">
        <v>0.1109</v>
      </c>
      <c r="C407" s="20">
        <v>66491.445099999997</v>
      </c>
      <c r="D407" s="21">
        <v>48464.543899999997</v>
      </c>
      <c r="E407" s="21">
        <v>56278.112800000003</v>
      </c>
      <c r="F407" s="82">
        <v>78755.292799999996</v>
      </c>
      <c r="G407" s="21">
        <v>101594.49280000001</v>
      </c>
      <c r="H407" s="21">
        <v>69782.057400000005</v>
      </c>
      <c r="I407" s="22">
        <v>14.15</v>
      </c>
      <c r="J407" s="22">
        <v>15.7</v>
      </c>
      <c r="K407" s="22">
        <v>13.57</v>
      </c>
      <c r="L407" s="22">
        <v>163.78370000000001</v>
      </c>
      <c r="M407" s="78" t="s">
        <v>109</v>
      </c>
    </row>
    <row r="408" spans="1:13">
      <c r="A408" s="18" t="s">
        <v>950</v>
      </c>
      <c r="B408" s="19">
        <v>0.15359999999999999</v>
      </c>
      <c r="C408" s="20">
        <v>76357.096000000005</v>
      </c>
      <c r="D408" s="21">
        <v>35388.826399999998</v>
      </c>
      <c r="E408" s="21">
        <v>44933.820599999999</v>
      </c>
      <c r="F408" s="82">
        <v>87043.035600000003</v>
      </c>
      <c r="G408" s="21">
        <v>94725.783299999996</v>
      </c>
      <c r="H408" s="21">
        <v>69590.010599999994</v>
      </c>
      <c r="I408" s="22">
        <v>1.93</v>
      </c>
      <c r="J408" s="22">
        <v>2</v>
      </c>
      <c r="K408" s="22">
        <v>8.74</v>
      </c>
      <c r="L408" s="22">
        <v>184.33789999999999</v>
      </c>
      <c r="M408" s="78" t="s">
        <v>242</v>
      </c>
    </row>
    <row r="409" spans="1:13">
      <c r="A409" s="12" t="s">
        <v>277</v>
      </c>
      <c r="B409" s="13">
        <v>0.43540000000000001</v>
      </c>
      <c r="C409" s="14">
        <v>222616.59039999999</v>
      </c>
      <c r="D409" s="15">
        <v>59644.695200000002</v>
      </c>
      <c r="E409" s="15">
        <v>113641.3572</v>
      </c>
      <c r="F409" s="82">
        <v>306927.5785</v>
      </c>
      <c r="G409" s="15">
        <v>348362.66489999997</v>
      </c>
      <c r="H409" s="15">
        <v>211090.11840000001</v>
      </c>
      <c r="I409" s="16">
        <v>20.69</v>
      </c>
      <c r="J409" s="16">
        <v>19.39</v>
      </c>
      <c r="K409" s="16">
        <v>15.79</v>
      </c>
      <c r="L409" s="16">
        <v>160.93039999999999</v>
      </c>
      <c r="M409" s="76" t="s">
        <v>242</v>
      </c>
    </row>
    <row r="410" spans="1:13">
      <c r="A410" s="12" t="s">
        <v>278</v>
      </c>
      <c r="B410" s="13">
        <v>1.7985</v>
      </c>
      <c r="C410" s="14">
        <v>47855.890299999999</v>
      </c>
      <c r="D410" s="15">
        <v>38045.8874</v>
      </c>
      <c r="E410" s="15">
        <v>42577.775000000001</v>
      </c>
      <c r="F410" s="82">
        <v>59123.595000000001</v>
      </c>
      <c r="G410" s="15">
        <v>74962.090800000005</v>
      </c>
      <c r="H410" s="15">
        <v>52737.6299</v>
      </c>
      <c r="I410" s="16">
        <v>12.99</v>
      </c>
      <c r="J410" s="16">
        <v>10.34</v>
      </c>
      <c r="K410" s="16">
        <v>10.8</v>
      </c>
      <c r="L410" s="16">
        <v>179.05029999999999</v>
      </c>
      <c r="M410" s="76" t="s">
        <v>105</v>
      </c>
    </row>
    <row r="411" spans="1:13">
      <c r="A411" s="18" t="s">
        <v>644</v>
      </c>
      <c r="B411" s="19">
        <v>1.6595</v>
      </c>
      <c r="C411" s="20">
        <v>47687.857600000003</v>
      </c>
      <c r="D411" s="21">
        <v>38251.402099999999</v>
      </c>
      <c r="E411" s="21">
        <v>42577.775000000001</v>
      </c>
      <c r="F411" s="82">
        <v>58644.044300000001</v>
      </c>
      <c r="G411" s="21">
        <v>74124.577000000005</v>
      </c>
      <c r="H411" s="21">
        <v>52759.053800000002</v>
      </c>
      <c r="I411" s="22">
        <v>12.72</v>
      </c>
      <c r="J411" s="22">
        <v>11</v>
      </c>
      <c r="K411" s="22">
        <v>10.85</v>
      </c>
      <c r="L411" s="22">
        <v>179.56399999999999</v>
      </c>
      <c r="M411" s="78" t="s">
        <v>105</v>
      </c>
    </row>
    <row r="412" spans="1:13">
      <c r="A412" s="12" t="s">
        <v>279</v>
      </c>
      <c r="B412" s="13">
        <v>4.7633999999999999</v>
      </c>
      <c r="C412" s="14">
        <v>43821.256999999998</v>
      </c>
      <c r="D412" s="15">
        <v>33927.012499999997</v>
      </c>
      <c r="E412" s="15">
        <v>38476.7405</v>
      </c>
      <c r="F412" s="82">
        <v>51137.503299999997</v>
      </c>
      <c r="G412" s="15">
        <v>59001.673999999999</v>
      </c>
      <c r="H412" s="15">
        <v>45655.3799</v>
      </c>
      <c r="I412" s="16">
        <v>10.24</v>
      </c>
      <c r="J412" s="16">
        <v>6.42</v>
      </c>
      <c r="K412" s="16">
        <v>12.27</v>
      </c>
      <c r="L412" s="16">
        <v>176.6816</v>
      </c>
      <c r="M412" s="76" t="s">
        <v>109</v>
      </c>
    </row>
    <row r="413" spans="1:13">
      <c r="A413" s="18" t="s">
        <v>280</v>
      </c>
      <c r="B413" s="19">
        <v>4.0819000000000001</v>
      </c>
      <c r="C413" s="20">
        <v>45300.544699999999</v>
      </c>
      <c r="D413" s="21">
        <v>35304.941299999999</v>
      </c>
      <c r="E413" s="21">
        <v>40672.120900000002</v>
      </c>
      <c r="F413" s="82">
        <v>52120.686800000003</v>
      </c>
      <c r="G413" s="21">
        <v>60661.369400000003</v>
      </c>
      <c r="H413" s="21">
        <v>47245.441200000001</v>
      </c>
      <c r="I413" s="22">
        <v>9.57</v>
      </c>
      <c r="J413" s="22">
        <v>7</v>
      </c>
      <c r="K413" s="22">
        <v>12.45</v>
      </c>
      <c r="L413" s="22">
        <v>177.5873</v>
      </c>
      <c r="M413" s="78" t="s">
        <v>109</v>
      </c>
    </row>
    <row r="414" spans="1:13">
      <c r="A414" s="18" t="s">
        <v>951</v>
      </c>
      <c r="B414" s="19">
        <v>0.63090000000000002</v>
      </c>
      <c r="C414" s="20">
        <v>36047.873399999997</v>
      </c>
      <c r="D414" s="21">
        <v>26985.1829</v>
      </c>
      <c r="E414" s="21">
        <v>30859.838400000001</v>
      </c>
      <c r="F414" s="82">
        <v>37344.708700000003</v>
      </c>
      <c r="G414" s="21">
        <v>43375.951099999998</v>
      </c>
      <c r="H414" s="21">
        <v>35301.653700000003</v>
      </c>
      <c r="I414" s="22">
        <v>15.93</v>
      </c>
      <c r="J414" s="22">
        <v>1.93</v>
      </c>
      <c r="K414" s="22">
        <v>10.84</v>
      </c>
      <c r="L414" s="22">
        <v>171.06569999999999</v>
      </c>
      <c r="M414" s="78" t="s">
        <v>109</v>
      </c>
    </row>
    <row r="415" spans="1:13">
      <c r="A415" s="12" t="s">
        <v>281</v>
      </c>
      <c r="B415" s="13">
        <v>3.7852000000000001</v>
      </c>
      <c r="C415" s="14">
        <v>45002.383500000004</v>
      </c>
      <c r="D415" s="15">
        <v>34567.520400000001</v>
      </c>
      <c r="E415" s="15">
        <v>39085.657899999998</v>
      </c>
      <c r="F415" s="82">
        <v>51026.531999999999</v>
      </c>
      <c r="G415" s="15">
        <v>57158.999000000003</v>
      </c>
      <c r="H415" s="15">
        <v>45843.285199999998</v>
      </c>
      <c r="I415" s="16">
        <v>16.899999999999999</v>
      </c>
      <c r="J415" s="16">
        <v>3.1</v>
      </c>
      <c r="K415" s="16">
        <v>10.119999999999999</v>
      </c>
      <c r="L415" s="16">
        <v>176.21</v>
      </c>
      <c r="M415" s="76" t="s">
        <v>109</v>
      </c>
    </row>
    <row r="416" spans="1:13">
      <c r="A416" s="12" t="s">
        <v>282</v>
      </c>
      <c r="B416" s="13">
        <v>3.4457</v>
      </c>
      <c r="C416" s="14">
        <v>33635.023000000001</v>
      </c>
      <c r="D416" s="15">
        <v>24182.209699999999</v>
      </c>
      <c r="E416" s="15">
        <v>28701.4385</v>
      </c>
      <c r="F416" s="82">
        <v>48408.732400000001</v>
      </c>
      <c r="G416" s="15">
        <v>60211.921300000002</v>
      </c>
      <c r="H416" s="15">
        <v>39606.919000000002</v>
      </c>
      <c r="I416" s="16">
        <v>13.35</v>
      </c>
      <c r="J416" s="16">
        <v>0.38</v>
      </c>
      <c r="K416" s="16">
        <v>10.75</v>
      </c>
      <c r="L416" s="16">
        <v>172.54730000000001</v>
      </c>
      <c r="M416" s="76" t="s">
        <v>105</v>
      </c>
    </row>
    <row r="417" spans="1:13">
      <c r="A417" s="18" t="s">
        <v>952</v>
      </c>
      <c r="B417" s="19">
        <v>2.8340999999999998</v>
      </c>
      <c r="C417" s="20">
        <v>33572.659299999999</v>
      </c>
      <c r="D417" s="21">
        <v>24182.209699999999</v>
      </c>
      <c r="E417" s="21">
        <v>28960.900900000001</v>
      </c>
      <c r="F417" s="82">
        <v>56390.676599999999</v>
      </c>
      <c r="G417" s="21">
        <v>60321.166700000002</v>
      </c>
      <c r="H417" s="21">
        <v>40362.367299999998</v>
      </c>
      <c r="I417" s="22">
        <v>11.53</v>
      </c>
      <c r="J417" s="22">
        <v>0.02</v>
      </c>
      <c r="K417" s="22">
        <v>11.2</v>
      </c>
      <c r="L417" s="22">
        <v>172.9341</v>
      </c>
      <c r="M417" s="78" t="s">
        <v>149</v>
      </c>
    </row>
    <row r="418" spans="1:13">
      <c r="A418" s="12" t="s">
        <v>283</v>
      </c>
      <c r="B418" s="13">
        <v>36.418599999999998</v>
      </c>
      <c r="C418" s="14">
        <v>41225.426599999999</v>
      </c>
      <c r="D418" s="15">
        <v>26571.634900000001</v>
      </c>
      <c r="E418" s="15">
        <v>32676.3403</v>
      </c>
      <c r="F418" s="82">
        <v>52482.7382</v>
      </c>
      <c r="G418" s="15">
        <v>60863.604899999998</v>
      </c>
      <c r="H418" s="15">
        <v>43170.162100000001</v>
      </c>
      <c r="I418" s="16">
        <v>10.36</v>
      </c>
      <c r="J418" s="16">
        <v>9.3000000000000007</v>
      </c>
      <c r="K418" s="16">
        <v>10.029999999999999</v>
      </c>
      <c r="L418" s="16">
        <v>172.2099</v>
      </c>
      <c r="M418" s="76" t="s">
        <v>109</v>
      </c>
    </row>
    <row r="419" spans="1:13">
      <c r="A419" s="18" t="s">
        <v>284</v>
      </c>
      <c r="B419" s="19">
        <v>34.592799999999997</v>
      </c>
      <c r="C419" s="20">
        <v>41357.377099999998</v>
      </c>
      <c r="D419" s="21">
        <v>26571.634900000001</v>
      </c>
      <c r="E419" s="21">
        <v>32768.078999999998</v>
      </c>
      <c r="F419" s="82">
        <v>52600.767699999997</v>
      </c>
      <c r="G419" s="21">
        <v>60995.891100000001</v>
      </c>
      <c r="H419" s="21">
        <v>43319.821000000004</v>
      </c>
      <c r="I419" s="22">
        <v>10.34</v>
      </c>
      <c r="J419" s="22">
        <v>9.3800000000000008</v>
      </c>
      <c r="K419" s="22">
        <v>10.07</v>
      </c>
      <c r="L419" s="22">
        <v>172.26820000000001</v>
      </c>
      <c r="M419" s="78" t="s">
        <v>109</v>
      </c>
    </row>
    <row r="420" spans="1:13">
      <c r="A420" s="18" t="s">
        <v>953</v>
      </c>
      <c r="B420" s="19">
        <v>1.1079000000000001</v>
      </c>
      <c r="C420" s="20">
        <v>35446.517599999999</v>
      </c>
      <c r="D420" s="21">
        <v>21683.2088</v>
      </c>
      <c r="E420" s="21">
        <v>30131.0471</v>
      </c>
      <c r="F420" s="82">
        <v>51220.542600000001</v>
      </c>
      <c r="G420" s="21">
        <v>61598.299800000001</v>
      </c>
      <c r="H420" s="21">
        <v>39996.140899999999</v>
      </c>
      <c r="I420" s="22">
        <v>5.2</v>
      </c>
      <c r="J420" s="22">
        <v>10.59</v>
      </c>
      <c r="K420" s="22">
        <v>9.2100000000000009</v>
      </c>
      <c r="L420" s="22">
        <v>170.25890000000001</v>
      </c>
      <c r="M420" s="78" t="s">
        <v>105</v>
      </c>
    </row>
    <row r="421" spans="1:13">
      <c r="A421" s="12" t="s">
        <v>285</v>
      </c>
      <c r="B421" s="13">
        <v>1.0387</v>
      </c>
      <c r="C421" s="14">
        <v>53363.858200000002</v>
      </c>
      <c r="D421" s="15">
        <v>41870.125099999997</v>
      </c>
      <c r="E421" s="15">
        <v>47400.3459</v>
      </c>
      <c r="F421" s="82">
        <v>57526.649599999997</v>
      </c>
      <c r="G421" s="15">
        <v>63620.871599999999</v>
      </c>
      <c r="H421" s="15">
        <v>53026.974699999999</v>
      </c>
      <c r="I421" s="16">
        <v>6.94</v>
      </c>
      <c r="J421" s="16">
        <v>21.45</v>
      </c>
      <c r="K421" s="16">
        <v>9.7799999999999994</v>
      </c>
      <c r="L421" s="16">
        <v>170.0778</v>
      </c>
      <c r="M421" s="76" t="s">
        <v>109</v>
      </c>
    </row>
    <row r="422" spans="1:13">
      <c r="A422" s="12" t="s">
        <v>286</v>
      </c>
      <c r="B422" s="13">
        <v>1.1479999999999999</v>
      </c>
      <c r="C422" s="14">
        <v>34646.915200000003</v>
      </c>
      <c r="D422" s="15">
        <v>22355.226900000001</v>
      </c>
      <c r="E422" s="15">
        <v>25859.7755</v>
      </c>
      <c r="F422" s="82">
        <v>39753.060299999997</v>
      </c>
      <c r="G422" s="15">
        <v>47763.848299999998</v>
      </c>
      <c r="H422" s="15">
        <v>34011.225299999998</v>
      </c>
      <c r="I422" s="16">
        <v>10.27</v>
      </c>
      <c r="J422" s="16">
        <v>1.8</v>
      </c>
      <c r="K422" s="16">
        <v>9.57</v>
      </c>
      <c r="L422" s="16">
        <v>172.6671</v>
      </c>
      <c r="M422" s="76" t="s">
        <v>105</v>
      </c>
    </row>
    <row r="423" spans="1:13">
      <c r="A423" s="12" t="s">
        <v>287</v>
      </c>
      <c r="B423" s="13">
        <v>4.1890000000000001</v>
      </c>
      <c r="C423" s="14">
        <v>36575.479299999999</v>
      </c>
      <c r="D423" s="15">
        <v>26132.949400000001</v>
      </c>
      <c r="E423" s="15">
        <v>29817.1319</v>
      </c>
      <c r="F423" s="82">
        <v>43369.9467</v>
      </c>
      <c r="G423" s="15">
        <v>50564.957499999997</v>
      </c>
      <c r="H423" s="15">
        <v>39832.822200000002</v>
      </c>
      <c r="I423" s="16">
        <v>13.52</v>
      </c>
      <c r="J423" s="16">
        <v>2.09</v>
      </c>
      <c r="K423" s="16">
        <v>10.35</v>
      </c>
      <c r="L423" s="16">
        <v>172.46129999999999</v>
      </c>
      <c r="M423" s="76" t="s">
        <v>109</v>
      </c>
    </row>
    <row r="424" spans="1:13">
      <c r="A424" s="18" t="s">
        <v>288</v>
      </c>
      <c r="B424" s="19">
        <v>3.5646</v>
      </c>
      <c r="C424" s="20">
        <v>38299.025699999998</v>
      </c>
      <c r="D424" s="21">
        <v>26622.1155</v>
      </c>
      <c r="E424" s="21">
        <v>33672.7817</v>
      </c>
      <c r="F424" s="82">
        <v>44097.012900000002</v>
      </c>
      <c r="G424" s="21">
        <v>52723.569600000003</v>
      </c>
      <c r="H424" s="21">
        <v>41733.075700000001</v>
      </c>
      <c r="I424" s="22">
        <v>13.72</v>
      </c>
      <c r="J424" s="22">
        <v>1.85</v>
      </c>
      <c r="K424" s="22">
        <v>10.25</v>
      </c>
      <c r="L424" s="22">
        <v>172.46019999999999</v>
      </c>
      <c r="M424" s="78" t="s">
        <v>109</v>
      </c>
    </row>
    <row r="425" spans="1:13">
      <c r="A425" s="18" t="s">
        <v>954</v>
      </c>
      <c r="B425" s="19">
        <v>0.61439999999999995</v>
      </c>
      <c r="C425" s="20">
        <v>27874.519799999998</v>
      </c>
      <c r="D425" s="21">
        <v>25170.1666</v>
      </c>
      <c r="E425" s="21">
        <v>26539.162899999999</v>
      </c>
      <c r="F425" s="82">
        <v>30041.579000000002</v>
      </c>
      <c r="G425" s="21">
        <v>34461.977099999996</v>
      </c>
      <c r="H425" s="21">
        <v>28814.009900000001</v>
      </c>
      <c r="I425" s="22">
        <v>11.86</v>
      </c>
      <c r="J425" s="22">
        <v>4.01</v>
      </c>
      <c r="K425" s="22">
        <v>11.16</v>
      </c>
      <c r="L425" s="22">
        <v>172.44200000000001</v>
      </c>
      <c r="M425" s="78" t="s">
        <v>109</v>
      </c>
    </row>
    <row r="426" spans="1:13">
      <c r="A426" s="12" t="s">
        <v>289</v>
      </c>
      <c r="B426" s="13">
        <v>5.1609999999999996</v>
      </c>
      <c r="C426" s="14">
        <v>43822.909099999997</v>
      </c>
      <c r="D426" s="15">
        <v>28064.692800000001</v>
      </c>
      <c r="E426" s="15">
        <v>35857.249499999998</v>
      </c>
      <c r="F426" s="82">
        <v>49118.890099999997</v>
      </c>
      <c r="G426" s="15">
        <v>53009.635999999999</v>
      </c>
      <c r="H426" s="15">
        <v>42680.993000000002</v>
      </c>
      <c r="I426" s="16">
        <v>7.63</v>
      </c>
      <c r="J426" s="16">
        <v>14.87</v>
      </c>
      <c r="K426" s="16">
        <v>9.7100000000000009</v>
      </c>
      <c r="L426" s="16">
        <v>171.61179999999999</v>
      </c>
      <c r="M426" s="76" t="s">
        <v>109</v>
      </c>
    </row>
    <row r="427" spans="1:13">
      <c r="A427" s="12" t="s">
        <v>290</v>
      </c>
      <c r="B427" s="13">
        <v>0.54530000000000001</v>
      </c>
      <c r="C427" s="14">
        <v>55257.1999</v>
      </c>
      <c r="D427" s="15">
        <v>40978.746800000001</v>
      </c>
      <c r="E427" s="15">
        <v>47729.1345</v>
      </c>
      <c r="F427" s="82">
        <v>61258.437299999998</v>
      </c>
      <c r="G427" s="15">
        <v>68189.0236</v>
      </c>
      <c r="H427" s="15">
        <v>55040.595600000001</v>
      </c>
      <c r="I427" s="16">
        <v>8.73</v>
      </c>
      <c r="J427" s="16">
        <v>23.14</v>
      </c>
      <c r="K427" s="16">
        <v>9.36</v>
      </c>
      <c r="L427" s="16">
        <v>173.22720000000001</v>
      </c>
      <c r="M427" s="76" t="s">
        <v>109</v>
      </c>
    </row>
    <row r="428" spans="1:13">
      <c r="A428" s="12" t="s">
        <v>291</v>
      </c>
      <c r="B428" s="13">
        <v>0.30590000000000001</v>
      </c>
      <c r="C428" s="14">
        <v>39608.711300000003</v>
      </c>
      <c r="D428" s="15">
        <v>30006.519499999999</v>
      </c>
      <c r="E428" s="15">
        <v>33830.032599999999</v>
      </c>
      <c r="F428" s="82">
        <v>45572.318899999998</v>
      </c>
      <c r="G428" s="15">
        <v>53621.922500000001</v>
      </c>
      <c r="H428" s="15">
        <v>40529.313399999999</v>
      </c>
      <c r="I428" s="16">
        <v>12.19</v>
      </c>
      <c r="J428" s="16">
        <v>2.73</v>
      </c>
      <c r="K428" s="16">
        <v>11.46</v>
      </c>
      <c r="L428" s="16">
        <v>170.0752</v>
      </c>
      <c r="M428" s="76" t="s">
        <v>109</v>
      </c>
    </row>
    <row r="429" spans="1:13">
      <c r="A429" s="18" t="s">
        <v>955</v>
      </c>
      <c r="B429" s="19">
        <v>0.12379999999999999</v>
      </c>
      <c r="C429" s="20">
        <v>40436.927000000003</v>
      </c>
      <c r="D429" s="21">
        <v>33744.092900000003</v>
      </c>
      <c r="E429" s="21">
        <v>36247.785000000003</v>
      </c>
      <c r="F429" s="82">
        <v>44856.565799999997</v>
      </c>
      <c r="G429" s="21">
        <v>47632.898500000003</v>
      </c>
      <c r="H429" s="21">
        <v>40534.649799999999</v>
      </c>
      <c r="I429" s="22">
        <v>11.47</v>
      </c>
      <c r="J429" s="22">
        <v>3.81</v>
      </c>
      <c r="K429" s="22">
        <v>11.4</v>
      </c>
      <c r="L429" s="22">
        <v>171.75700000000001</v>
      </c>
      <c r="M429" s="78" t="s">
        <v>109</v>
      </c>
    </row>
    <row r="430" spans="1:13">
      <c r="A430" s="12" t="s">
        <v>292</v>
      </c>
      <c r="B430" s="13">
        <v>1.2985</v>
      </c>
      <c r="C430" s="14">
        <v>37889.173300000002</v>
      </c>
      <c r="D430" s="15">
        <v>26068.7323</v>
      </c>
      <c r="E430" s="15">
        <v>31102.7847</v>
      </c>
      <c r="F430" s="82">
        <v>55675.068500000001</v>
      </c>
      <c r="G430" s="15">
        <v>85637.767300000007</v>
      </c>
      <c r="H430" s="15">
        <v>49936.734799999998</v>
      </c>
      <c r="I430" s="16">
        <v>16.02</v>
      </c>
      <c r="J430" s="16">
        <v>0.46</v>
      </c>
      <c r="K430" s="16">
        <v>11.01</v>
      </c>
      <c r="L430" s="16">
        <v>170.34280000000001</v>
      </c>
      <c r="M430" s="76" t="s">
        <v>109</v>
      </c>
    </row>
    <row r="431" spans="1:13">
      <c r="A431" s="12" t="s">
        <v>293</v>
      </c>
      <c r="B431" s="13">
        <v>11.683</v>
      </c>
      <c r="C431" s="14">
        <v>49155.329299999998</v>
      </c>
      <c r="D431" s="15">
        <v>35713.227800000001</v>
      </c>
      <c r="E431" s="15">
        <v>41449.102400000003</v>
      </c>
      <c r="F431" s="82">
        <v>60782.595000000001</v>
      </c>
      <c r="G431" s="15">
        <v>77035.903900000005</v>
      </c>
      <c r="H431" s="15">
        <v>54012.032399999996</v>
      </c>
      <c r="I431" s="16">
        <v>19.850000000000001</v>
      </c>
      <c r="J431" s="16">
        <v>0.85</v>
      </c>
      <c r="K431" s="16">
        <v>11.28</v>
      </c>
      <c r="L431" s="16">
        <v>172.89840000000001</v>
      </c>
      <c r="M431" s="76" t="s">
        <v>109</v>
      </c>
    </row>
    <row r="432" spans="1:13">
      <c r="A432" s="18" t="s">
        <v>294</v>
      </c>
      <c r="B432" s="19">
        <v>6.9303999999999997</v>
      </c>
      <c r="C432" s="20">
        <v>50205.596400000002</v>
      </c>
      <c r="D432" s="21">
        <v>36123.963499999998</v>
      </c>
      <c r="E432" s="21">
        <v>41720.800199999998</v>
      </c>
      <c r="F432" s="82">
        <v>63820.255799999999</v>
      </c>
      <c r="G432" s="21">
        <v>79510.591499999995</v>
      </c>
      <c r="H432" s="21">
        <v>55302.344100000002</v>
      </c>
      <c r="I432" s="22">
        <v>18.510000000000002</v>
      </c>
      <c r="J432" s="22">
        <v>0.6</v>
      </c>
      <c r="K432" s="22">
        <v>11.39</v>
      </c>
      <c r="L432" s="22">
        <v>172.8792</v>
      </c>
      <c r="M432" s="78" t="s">
        <v>109</v>
      </c>
    </row>
    <row r="433" spans="1:13">
      <c r="A433" s="18" t="s">
        <v>956</v>
      </c>
      <c r="B433" s="19">
        <v>2.9056000000000002</v>
      </c>
      <c r="C433" s="20">
        <v>45465.404499999997</v>
      </c>
      <c r="D433" s="21">
        <v>34412.991900000001</v>
      </c>
      <c r="E433" s="21">
        <v>39602.327899999997</v>
      </c>
      <c r="F433" s="82">
        <v>51899.006399999998</v>
      </c>
      <c r="G433" s="21">
        <v>60501.831700000002</v>
      </c>
      <c r="H433" s="21">
        <v>47264.201399999998</v>
      </c>
      <c r="I433" s="22">
        <v>27.49</v>
      </c>
      <c r="J433" s="22">
        <v>1.44</v>
      </c>
      <c r="K433" s="22">
        <v>10.92</v>
      </c>
      <c r="L433" s="22">
        <v>173.46870000000001</v>
      </c>
      <c r="M433" s="78" t="s">
        <v>109</v>
      </c>
    </row>
    <row r="434" spans="1:13">
      <c r="A434" s="18" t="s">
        <v>957</v>
      </c>
      <c r="B434" s="19">
        <v>1.8272999999999999</v>
      </c>
      <c r="C434" s="20">
        <v>54969.250399999997</v>
      </c>
      <c r="D434" s="21">
        <v>37527.471400000002</v>
      </c>
      <c r="E434" s="21">
        <v>44637.3076</v>
      </c>
      <c r="F434" s="82">
        <v>66343.59</v>
      </c>
      <c r="G434" s="21">
        <v>88964.5386</v>
      </c>
      <c r="H434" s="21">
        <v>59925.781600000002</v>
      </c>
      <c r="I434" s="22">
        <v>15.06</v>
      </c>
      <c r="J434" s="22">
        <v>0.96</v>
      </c>
      <c r="K434" s="22">
        <v>11.39</v>
      </c>
      <c r="L434" s="22">
        <v>172.06010000000001</v>
      </c>
      <c r="M434" s="78" t="s">
        <v>109</v>
      </c>
    </row>
    <row r="435" spans="1:13">
      <c r="A435" s="12" t="s">
        <v>295</v>
      </c>
      <c r="B435" s="13">
        <v>68.434600000000003</v>
      </c>
      <c r="C435" s="14">
        <v>44525.191700000003</v>
      </c>
      <c r="D435" s="15">
        <v>29490.289499999999</v>
      </c>
      <c r="E435" s="15">
        <v>36167.116600000001</v>
      </c>
      <c r="F435" s="82">
        <v>55970.182099999998</v>
      </c>
      <c r="G435" s="15">
        <v>70902.783200000005</v>
      </c>
      <c r="H435" s="15">
        <v>48953.136100000003</v>
      </c>
      <c r="I435" s="16">
        <v>14.67</v>
      </c>
      <c r="J435" s="16">
        <v>0.6</v>
      </c>
      <c r="K435" s="16">
        <v>10.57</v>
      </c>
      <c r="L435" s="16">
        <v>171.4264</v>
      </c>
      <c r="M435" s="76" t="s">
        <v>109</v>
      </c>
    </row>
    <row r="436" spans="1:13">
      <c r="A436" s="18" t="s">
        <v>296</v>
      </c>
      <c r="B436" s="19">
        <v>23.9892</v>
      </c>
      <c r="C436" s="20">
        <v>42355.979700000004</v>
      </c>
      <c r="D436" s="21">
        <v>29909.7124</v>
      </c>
      <c r="E436" s="21">
        <v>35184.862500000003</v>
      </c>
      <c r="F436" s="82">
        <v>53025.676500000001</v>
      </c>
      <c r="G436" s="21">
        <v>66311.840200000006</v>
      </c>
      <c r="H436" s="21">
        <v>46845.340900000003</v>
      </c>
      <c r="I436" s="22">
        <v>15.39</v>
      </c>
      <c r="J436" s="22">
        <v>0.5</v>
      </c>
      <c r="K436" s="22">
        <v>10.46</v>
      </c>
      <c r="L436" s="22">
        <v>171.66839999999999</v>
      </c>
      <c r="M436" s="78" t="s">
        <v>109</v>
      </c>
    </row>
    <row r="437" spans="1:13">
      <c r="A437" s="18" t="s">
        <v>297</v>
      </c>
      <c r="B437" s="19">
        <v>6.4032999999999998</v>
      </c>
      <c r="C437" s="20">
        <v>46337.730799999998</v>
      </c>
      <c r="D437" s="21">
        <v>32530.531599999998</v>
      </c>
      <c r="E437" s="21">
        <v>39503.270400000001</v>
      </c>
      <c r="F437" s="82">
        <v>56206.537600000003</v>
      </c>
      <c r="G437" s="21">
        <v>67257.147899999996</v>
      </c>
      <c r="H437" s="21">
        <v>49065.182500000003</v>
      </c>
      <c r="I437" s="22">
        <v>14.83</v>
      </c>
      <c r="J437" s="22">
        <v>0.78</v>
      </c>
      <c r="K437" s="22">
        <v>11.55</v>
      </c>
      <c r="L437" s="22">
        <v>171.15860000000001</v>
      </c>
      <c r="M437" s="78" t="s">
        <v>109</v>
      </c>
    </row>
    <row r="438" spans="1:13">
      <c r="A438" s="18" t="s">
        <v>298</v>
      </c>
      <c r="B438" s="19">
        <v>5.6323999999999996</v>
      </c>
      <c r="C438" s="20">
        <v>49104.667600000001</v>
      </c>
      <c r="D438" s="21">
        <v>33717.422599999998</v>
      </c>
      <c r="E438" s="21">
        <v>40180.4997</v>
      </c>
      <c r="F438" s="82">
        <v>59538.612099999998</v>
      </c>
      <c r="G438" s="21">
        <v>77492.699500000002</v>
      </c>
      <c r="H438" s="21">
        <v>54666.636899999998</v>
      </c>
      <c r="I438" s="22">
        <v>14.18</v>
      </c>
      <c r="J438" s="22">
        <v>0.79</v>
      </c>
      <c r="K438" s="22">
        <v>10.77</v>
      </c>
      <c r="L438" s="22">
        <v>170.89009999999999</v>
      </c>
      <c r="M438" s="78" t="s">
        <v>109</v>
      </c>
    </row>
    <row r="439" spans="1:13">
      <c r="A439" s="18" t="s">
        <v>958</v>
      </c>
      <c r="B439" s="19">
        <v>1.4337</v>
      </c>
      <c r="C439" s="20">
        <v>44868.405200000001</v>
      </c>
      <c r="D439" s="21">
        <v>31118.416000000001</v>
      </c>
      <c r="E439" s="21">
        <v>36687.5795</v>
      </c>
      <c r="F439" s="82">
        <v>60881.585400000004</v>
      </c>
      <c r="G439" s="21">
        <v>78880.6005</v>
      </c>
      <c r="H439" s="21">
        <v>52900.786899999999</v>
      </c>
      <c r="I439" s="22">
        <v>13.44</v>
      </c>
      <c r="J439" s="22">
        <v>0.77</v>
      </c>
      <c r="K439" s="22">
        <v>11.16</v>
      </c>
      <c r="L439" s="22">
        <v>170.06200000000001</v>
      </c>
      <c r="M439" s="78" t="s">
        <v>109</v>
      </c>
    </row>
    <row r="440" spans="1:13">
      <c r="A440" s="18" t="s">
        <v>959</v>
      </c>
      <c r="B440" s="19">
        <v>2.1086</v>
      </c>
      <c r="C440" s="20">
        <v>39326.643600000003</v>
      </c>
      <c r="D440" s="21">
        <v>29725.4584</v>
      </c>
      <c r="E440" s="21">
        <v>33069.033199999998</v>
      </c>
      <c r="F440" s="82">
        <v>47535.8387</v>
      </c>
      <c r="G440" s="21">
        <v>58381.124900000003</v>
      </c>
      <c r="H440" s="21">
        <v>43621.0605</v>
      </c>
      <c r="I440" s="22">
        <v>18.73</v>
      </c>
      <c r="J440" s="22">
        <v>0.91</v>
      </c>
      <c r="K440" s="22">
        <v>10.77</v>
      </c>
      <c r="L440" s="22">
        <v>170.71960000000001</v>
      </c>
      <c r="M440" s="78" t="s">
        <v>109</v>
      </c>
    </row>
    <row r="441" spans="1:13">
      <c r="A441" s="18" t="s">
        <v>960</v>
      </c>
      <c r="B441" s="19">
        <v>2.9169</v>
      </c>
      <c r="C441" s="20">
        <v>47027.0461</v>
      </c>
      <c r="D441" s="21">
        <v>29476.0874</v>
      </c>
      <c r="E441" s="21">
        <v>37319.5527</v>
      </c>
      <c r="F441" s="82">
        <v>60683.530500000001</v>
      </c>
      <c r="G441" s="21">
        <v>84561.458100000003</v>
      </c>
      <c r="H441" s="21">
        <v>52349.505400000002</v>
      </c>
      <c r="I441" s="22">
        <v>17.329999999999998</v>
      </c>
      <c r="J441" s="22">
        <v>0.57999999999999996</v>
      </c>
      <c r="K441" s="22">
        <v>11.15</v>
      </c>
      <c r="L441" s="22">
        <v>172.26920000000001</v>
      </c>
      <c r="M441" s="78" t="s">
        <v>109</v>
      </c>
    </row>
    <row r="442" spans="1:13">
      <c r="A442" s="18" t="s">
        <v>299</v>
      </c>
      <c r="B442" s="19">
        <v>5.9705000000000004</v>
      </c>
      <c r="C442" s="20">
        <v>43028.599199999997</v>
      </c>
      <c r="D442" s="21">
        <v>25130.627799999998</v>
      </c>
      <c r="E442" s="21">
        <v>32764.160899999999</v>
      </c>
      <c r="F442" s="82">
        <v>54855.035799999998</v>
      </c>
      <c r="G442" s="21">
        <v>68583.413700000005</v>
      </c>
      <c r="H442" s="21">
        <v>46125.253700000001</v>
      </c>
      <c r="I442" s="22">
        <v>16.03</v>
      </c>
      <c r="J442" s="22">
        <v>0.69</v>
      </c>
      <c r="K442" s="22">
        <v>10.52</v>
      </c>
      <c r="L442" s="22">
        <v>171.31120000000001</v>
      </c>
      <c r="M442" s="78" t="s">
        <v>109</v>
      </c>
    </row>
    <row r="443" spans="1:13">
      <c r="A443" s="18" t="s">
        <v>300</v>
      </c>
      <c r="B443" s="19">
        <v>6.3407999999999998</v>
      </c>
      <c r="C443" s="20">
        <v>48147.720999999998</v>
      </c>
      <c r="D443" s="21">
        <v>33070.737699999998</v>
      </c>
      <c r="E443" s="21">
        <v>40059.059699999998</v>
      </c>
      <c r="F443" s="82">
        <v>58352.324200000003</v>
      </c>
      <c r="G443" s="21">
        <v>72786.405599999998</v>
      </c>
      <c r="H443" s="21">
        <v>52983.631600000001</v>
      </c>
      <c r="I443" s="22">
        <v>13.98</v>
      </c>
      <c r="J443" s="22">
        <v>0.61</v>
      </c>
      <c r="K443" s="22">
        <v>10.99</v>
      </c>
      <c r="L443" s="22">
        <v>171.26410000000001</v>
      </c>
      <c r="M443" s="78" t="s">
        <v>109</v>
      </c>
    </row>
    <row r="444" spans="1:13">
      <c r="A444" s="18" t="s">
        <v>961</v>
      </c>
      <c r="B444" s="19">
        <v>13.176399999999999</v>
      </c>
      <c r="C444" s="20">
        <v>44870.066200000001</v>
      </c>
      <c r="D444" s="21">
        <v>26585.104299999999</v>
      </c>
      <c r="E444" s="21">
        <v>34905.023399999998</v>
      </c>
      <c r="F444" s="82">
        <v>58083.928399999997</v>
      </c>
      <c r="G444" s="21">
        <v>74997.506699999998</v>
      </c>
      <c r="H444" s="21">
        <v>49675.775900000001</v>
      </c>
      <c r="I444" s="22">
        <v>12.45</v>
      </c>
      <c r="J444" s="22">
        <v>0.5</v>
      </c>
      <c r="K444" s="22">
        <v>9.81</v>
      </c>
      <c r="L444" s="22">
        <v>171.5369</v>
      </c>
      <c r="M444" s="78" t="s">
        <v>109</v>
      </c>
    </row>
    <row r="445" spans="1:13">
      <c r="A445" s="12" t="s">
        <v>301</v>
      </c>
      <c r="B445" s="13">
        <v>0.27129999999999999</v>
      </c>
      <c r="C445" s="14">
        <v>53869.442499999997</v>
      </c>
      <c r="D445" s="15">
        <v>32858.899400000002</v>
      </c>
      <c r="E445" s="15">
        <v>40823.083500000001</v>
      </c>
      <c r="F445" s="82">
        <v>67594.037400000001</v>
      </c>
      <c r="G445" s="15">
        <v>86208.086800000005</v>
      </c>
      <c r="H445" s="15">
        <v>57564.6414</v>
      </c>
      <c r="I445" s="16">
        <v>14.1</v>
      </c>
      <c r="J445" s="16">
        <v>0.7</v>
      </c>
      <c r="K445" s="16">
        <v>11.2</v>
      </c>
      <c r="L445" s="16">
        <v>171.18719999999999</v>
      </c>
      <c r="M445" s="76" t="s">
        <v>109</v>
      </c>
    </row>
    <row r="446" spans="1:13">
      <c r="A446" s="18" t="s">
        <v>962</v>
      </c>
      <c r="B446" s="19">
        <v>0.193</v>
      </c>
      <c r="C446" s="20">
        <v>49207.288099999998</v>
      </c>
      <c r="D446" s="21">
        <v>32472.010900000001</v>
      </c>
      <c r="E446" s="21">
        <v>39388.3891</v>
      </c>
      <c r="F446" s="82">
        <v>60926.379300000001</v>
      </c>
      <c r="G446" s="21">
        <v>76080.289900000003</v>
      </c>
      <c r="H446" s="21">
        <v>52321.0772</v>
      </c>
      <c r="I446" s="22">
        <v>14.8</v>
      </c>
      <c r="J446" s="22">
        <v>1.06</v>
      </c>
      <c r="K446" s="22">
        <v>11.1</v>
      </c>
      <c r="L446" s="22">
        <v>170.3356</v>
      </c>
      <c r="M446" s="78" t="s">
        <v>109</v>
      </c>
    </row>
    <row r="447" spans="1:13">
      <c r="A447" s="12" t="s">
        <v>302</v>
      </c>
      <c r="B447" s="13">
        <v>1.4231</v>
      </c>
      <c r="C447" s="14">
        <v>50791.302300000003</v>
      </c>
      <c r="D447" s="15">
        <v>30453.726600000002</v>
      </c>
      <c r="E447" s="15">
        <v>42683.4202</v>
      </c>
      <c r="F447" s="82">
        <v>55481.875099999997</v>
      </c>
      <c r="G447" s="15">
        <v>66924.443100000004</v>
      </c>
      <c r="H447" s="15">
        <v>50180.490599999997</v>
      </c>
      <c r="I447" s="16">
        <v>16.149999999999999</v>
      </c>
      <c r="J447" s="16">
        <v>0.3</v>
      </c>
      <c r="K447" s="16">
        <v>11.22</v>
      </c>
      <c r="L447" s="16">
        <v>172.91900000000001</v>
      </c>
      <c r="M447" s="76" t="s">
        <v>109</v>
      </c>
    </row>
    <row r="448" spans="1:13">
      <c r="A448" s="18" t="s">
        <v>963</v>
      </c>
      <c r="B448" s="19">
        <v>0.14230000000000001</v>
      </c>
      <c r="C448" s="20">
        <v>71044.433399999994</v>
      </c>
      <c r="D448" s="21">
        <v>22156.581600000001</v>
      </c>
      <c r="E448" s="21">
        <v>50160.167999999998</v>
      </c>
      <c r="F448" s="82">
        <v>88717.851999999999</v>
      </c>
      <c r="G448" s="21">
        <v>110133.80530000001</v>
      </c>
      <c r="H448" s="21">
        <v>70795.471000000005</v>
      </c>
      <c r="I448" s="22">
        <v>16.079999999999998</v>
      </c>
      <c r="J448" s="22">
        <v>0.03</v>
      </c>
      <c r="K448" s="22">
        <v>10.71</v>
      </c>
      <c r="L448" s="22">
        <v>172.8998</v>
      </c>
      <c r="M448" s="78" t="s">
        <v>105</v>
      </c>
    </row>
    <row r="449" spans="1:13">
      <c r="A449" s="18" t="s">
        <v>964</v>
      </c>
      <c r="B449" s="19">
        <v>1.2789999999999999</v>
      </c>
      <c r="C449" s="20">
        <v>49818.677499999998</v>
      </c>
      <c r="D449" s="21">
        <v>30840.315500000001</v>
      </c>
      <c r="E449" s="21">
        <v>42466.082300000002</v>
      </c>
      <c r="F449" s="82">
        <v>53935.745600000002</v>
      </c>
      <c r="G449" s="21">
        <v>60999.4712</v>
      </c>
      <c r="H449" s="21">
        <v>47876.1014</v>
      </c>
      <c r="I449" s="22">
        <v>16.170000000000002</v>
      </c>
      <c r="J449" s="22">
        <v>0.34</v>
      </c>
      <c r="K449" s="22">
        <v>11.3</v>
      </c>
      <c r="L449" s="22">
        <v>172.92060000000001</v>
      </c>
      <c r="M449" s="78" t="s">
        <v>109</v>
      </c>
    </row>
    <row r="450" spans="1:13">
      <c r="A450" s="12" t="s">
        <v>303</v>
      </c>
      <c r="B450" s="13">
        <v>8.1539999999999999</v>
      </c>
      <c r="C450" s="14">
        <v>50205.123899999999</v>
      </c>
      <c r="D450" s="15">
        <v>28280.4679</v>
      </c>
      <c r="E450" s="15">
        <v>40236.497100000001</v>
      </c>
      <c r="F450" s="82">
        <v>61374.063099999999</v>
      </c>
      <c r="G450" s="15">
        <v>88946.082299999995</v>
      </c>
      <c r="H450" s="15">
        <v>55730.0069</v>
      </c>
      <c r="I450" s="16">
        <v>20.18</v>
      </c>
      <c r="J450" s="16">
        <v>0.49</v>
      </c>
      <c r="K450" s="16">
        <v>11.41</v>
      </c>
      <c r="L450" s="16">
        <v>169.78139999999999</v>
      </c>
      <c r="M450" s="76" t="s">
        <v>109</v>
      </c>
    </row>
    <row r="451" spans="1:13">
      <c r="A451" s="18" t="s">
        <v>304</v>
      </c>
      <c r="B451" s="19">
        <v>3.2046999999999999</v>
      </c>
      <c r="C451" s="20">
        <v>47620.9565</v>
      </c>
      <c r="D451" s="21">
        <v>19580.876400000001</v>
      </c>
      <c r="E451" s="21">
        <v>31384.354800000001</v>
      </c>
      <c r="F451" s="82">
        <v>64668.191200000001</v>
      </c>
      <c r="G451" s="21">
        <v>98492.388999999996</v>
      </c>
      <c r="H451" s="21">
        <v>55667.989099999999</v>
      </c>
      <c r="I451" s="22">
        <v>16.309999999999999</v>
      </c>
      <c r="J451" s="22">
        <v>7.0000000000000007E-2</v>
      </c>
      <c r="K451" s="22">
        <v>10.97</v>
      </c>
      <c r="L451" s="22">
        <v>168.2313</v>
      </c>
      <c r="M451" s="78" t="s">
        <v>109</v>
      </c>
    </row>
    <row r="452" spans="1:13">
      <c r="A452" s="18" t="s">
        <v>965</v>
      </c>
      <c r="B452" s="19">
        <v>1.2791999999999999</v>
      </c>
      <c r="C452" s="20">
        <v>47071.752999999997</v>
      </c>
      <c r="D452" s="21">
        <v>34067.455600000001</v>
      </c>
      <c r="E452" s="21">
        <v>39441.9571</v>
      </c>
      <c r="F452" s="82">
        <v>57172.074699999997</v>
      </c>
      <c r="G452" s="21">
        <v>98253.849600000001</v>
      </c>
      <c r="H452" s="21">
        <v>55941.823100000001</v>
      </c>
      <c r="I452" s="22">
        <v>17.78</v>
      </c>
      <c r="J452" s="22">
        <v>0.9</v>
      </c>
      <c r="K452" s="22">
        <v>11.02</v>
      </c>
      <c r="L452" s="22">
        <v>169.22749999999999</v>
      </c>
      <c r="M452" s="78" t="s">
        <v>109</v>
      </c>
    </row>
    <row r="453" spans="1:13">
      <c r="A453" s="18" t="s">
        <v>966</v>
      </c>
      <c r="B453" s="19">
        <v>3.6046</v>
      </c>
      <c r="C453" s="20">
        <v>52037.128400000001</v>
      </c>
      <c r="D453" s="21">
        <v>39089.125099999997</v>
      </c>
      <c r="E453" s="21">
        <v>45943.1682</v>
      </c>
      <c r="F453" s="82">
        <v>60455.716899999999</v>
      </c>
      <c r="G453" s="21">
        <v>77656.844200000007</v>
      </c>
      <c r="H453" s="21">
        <v>56259.2644</v>
      </c>
      <c r="I453" s="22">
        <v>24.57</v>
      </c>
      <c r="J453" s="22">
        <v>0.72</v>
      </c>
      <c r="K453" s="22">
        <v>11.96</v>
      </c>
      <c r="L453" s="22">
        <v>171.29159999999999</v>
      </c>
      <c r="M453" s="78" t="s">
        <v>109</v>
      </c>
    </row>
    <row r="454" spans="1:13">
      <c r="A454" s="12" t="s">
        <v>305</v>
      </c>
      <c r="B454" s="13">
        <v>70.065299999999993</v>
      </c>
      <c r="C454" s="14">
        <v>45067.601300000002</v>
      </c>
      <c r="D454" s="15">
        <v>22042.743299999998</v>
      </c>
      <c r="E454" s="15">
        <v>30710.634399999999</v>
      </c>
      <c r="F454" s="82">
        <v>62524.317499999997</v>
      </c>
      <c r="G454" s="15">
        <v>84405.209300000002</v>
      </c>
      <c r="H454" s="15">
        <v>50845.836199999998</v>
      </c>
      <c r="I454" s="16">
        <v>24.41</v>
      </c>
      <c r="J454" s="16">
        <v>0.51</v>
      </c>
      <c r="K454" s="16">
        <v>9.7100000000000009</v>
      </c>
      <c r="L454" s="16">
        <v>172.33629999999999</v>
      </c>
      <c r="M454" s="76" t="s">
        <v>109</v>
      </c>
    </row>
    <row r="455" spans="1:13">
      <c r="A455" s="12" t="s">
        <v>306</v>
      </c>
      <c r="B455" s="13">
        <v>16.9072</v>
      </c>
      <c r="C455" s="14">
        <v>45977.073700000001</v>
      </c>
      <c r="D455" s="15">
        <v>31346.781500000001</v>
      </c>
      <c r="E455" s="15">
        <v>37696.171300000002</v>
      </c>
      <c r="F455" s="82">
        <v>58030.611199999999</v>
      </c>
      <c r="G455" s="15">
        <v>77619.223499999993</v>
      </c>
      <c r="H455" s="15">
        <v>51373.376100000001</v>
      </c>
      <c r="I455" s="16">
        <v>15.21</v>
      </c>
      <c r="J455" s="16">
        <v>0.8</v>
      </c>
      <c r="K455" s="16">
        <v>11</v>
      </c>
      <c r="L455" s="16">
        <v>170.80119999999999</v>
      </c>
      <c r="M455" s="76" t="s">
        <v>109</v>
      </c>
    </row>
    <row r="456" spans="1:13">
      <c r="A456" s="12" t="s">
        <v>307</v>
      </c>
      <c r="B456" s="13">
        <v>7.9013999999999998</v>
      </c>
      <c r="C456" s="14">
        <v>44066.379800000002</v>
      </c>
      <c r="D456" s="15">
        <v>33132.251100000001</v>
      </c>
      <c r="E456" s="15">
        <v>37363.879000000001</v>
      </c>
      <c r="F456" s="82">
        <v>55053.994700000003</v>
      </c>
      <c r="G456" s="15">
        <v>75765.744699999996</v>
      </c>
      <c r="H456" s="15">
        <v>49998.621800000001</v>
      </c>
      <c r="I456" s="16">
        <v>16.850000000000001</v>
      </c>
      <c r="J456" s="16">
        <v>1.24</v>
      </c>
      <c r="K456" s="16">
        <v>11.18</v>
      </c>
      <c r="L456" s="16">
        <v>172.28909999999999</v>
      </c>
      <c r="M456" s="76" t="s">
        <v>109</v>
      </c>
    </row>
    <row r="457" spans="1:13">
      <c r="A457" s="18" t="s">
        <v>308</v>
      </c>
      <c r="B457" s="19">
        <v>3.7641</v>
      </c>
      <c r="C457" s="20">
        <v>45743.581400000003</v>
      </c>
      <c r="D457" s="21">
        <v>33833.903400000003</v>
      </c>
      <c r="E457" s="21">
        <v>38605.214999999997</v>
      </c>
      <c r="F457" s="82">
        <v>59948.665500000003</v>
      </c>
      <c r="G457" s="21">
        <v>83029.276199999993</v>
      </c>
      <c r="H457" s="21">
        <v>53666.465900000003</v>
      </c>
      <c r="I457" s="22">
        <v>19.309999999999999</v>
      </c>
      <c r="J457" s="22">
        <v>1.19</v>
      </c>
      <c r="K457" s="22">
        <v>11.23</v>
      </c>
      <c r="L457" s="22">
        <v>173.69380000000001</v>
      </c>
      <c r="M457" s="78" t="s">
        <v>109</v>
      </c>
    </row>
    <row r="458" spans="1:13">
      <c r="A458" s="18" t="s">
        <v>967</v>
      </c>
      <c r="B458" s="19">
        <v>2.1541000000000001</v>
      </c>
      <c r="C458" s="20">
        <v>46777.323600000003</v>
      </c>
      <c r="D458" s="21">
        <v>32058.689200000001</v>
      </c>
      <c r="E458" s="21">
        <v>36785.4306</v>
      </c>
      <c r="F458" s="82">
        <v>58821.428699999997</v>
      </c>
      <c r="G458" s="21">
        <v>74125.862699999998</v>
      </c>
      <c r="H458" s="21">
        <v>49877.330300000001</v>
      </c>
      <c r="I458" s="22">
        <v>14.21</v>
      </c>
      <c r="J458" s="22">
        <v>1.51</v>
      </c>
      <c r="K458" s="22">
        <v>10.64</v>
      </c>
      <c r="L458" s="22">
        <v>169.77119999999999</v>
      </c>
      <c r="M458" s="78" t="s">
        <v>109</v>
      </c>
    </row>
    <row r="459" spans="1:13">
      <c r="A459" s="12" t="s">
        <v>309</v>
      </c>
      <c r="B459" s="13">
        <v>0.68859999999999999</v>
      </c>
      <c r="C459" s="14">
        <v>43428.7264</v>
      </c>
      <c r="D459" s="15">
        <v>25463.397000000001</v>
      </c>
      <c r="E459" s="15">
        <v>33650.860500000003</v>
      </c>
      <c r="F459" s="82">
        <v>55623.141199999998</v>
      </c>
      <c r="G459" s="15">
        <v>64273.953200000004</v>
      </c>
      <c r="H459" s="15">
        <v>45992.5504</v>
      </c>
      <c r="I459" s="16">
        <v>11.9</v>
      </c>
      <c r="J459" s="16">
        <v>1.55</v>
      </c>
      <c r="K459" s="16">
        <v>10.96</v>
      </c>
      <c r="L459" s="16">
        <v>175.542</v>
      </c>
      <c r="M459" s="76" t="s">
        <v>105</v>
      </c>
    </row>
    <row r="460" spans="1:13">
      <c r="A460" s="12" t="s">
        <v>310</v>
      </c>
      <c r="B460" s="13">
        <v>0.34489999999999998</v>
      </c>
      <c r="C460" s="14">
        <v>38444.736100000002</v>
      </c>
      <c r="D460" s="15">
        <v>20003.968400000002</v>
      </c>
      <c r="E460" s="15">
        <v>28056.7366</v>
      </c>
      <c r="F460" s="82">
        <v>53150.576200000003</v>
      </c>
      <c r="G460" s="15">
        <v>77049.097500000003</v>
      </c>
      <c r="H460" s="15">
        <v>44011.705699999999</v>
      </c>
      <c r="I460" s="16">
        <v>19.63</v>
      </c>
      <c r="J460" s="16">
        <v>0.08</v>
      </c>
      <c r="K460" s="16">
        <v>9.6</v>
      </c>
      <c r="L460" s="16">
        <v>172.0444</v>
      </c>
      <c r="M460" s="76" t="s">
        <v>105</v>
      </c>
    </row>
    <row r="461" spans="1:13">
      <c r="A461" s="18" t="s">
        <v>968</v>
      </c>
      <c r="B461" s="19">
        <v>0.25340000000000001</v>
      </c>
      <c r="C461" s="20">
        <v>37293.292099999999</v>
      </c>
      <c r="D461" s="21">
        <v>18044.459200000001</v>
      </c>
      <c r="E461" s="21">
        <v>28056.7366</v>
      </c>
      <c r="F461" s="82">
        <v>52459.747199999998</v>
      </c>
      <c r="G461" s="21">
        <v>63957.917500000003</v>
      </c>
      <c r="H461" s="21">
        <v>40702.275600000001</v>
      </c>
      <c r="I461" s="22">
        <v>17.54</v>
      </c>
      <c r="J461" s="22">
        <v>0.11</v>
      </c>
      <c r="K461" s="22">
        <v>9.39</v>
      </c>
      <c r="L461" s="22">
        <v>171.9589</v>
      </c>
      <c r="M461" s="78" t="s">
        <v>105</v>
      </c>
    </row>
    <row r="462" spans="1:13">
      <c r="A462" s="12" t="s">
        <v>311</v>
      </c>
      <c r="B462" s="13">
        <v>1.5622</v>
      </c>
      <c r="C462" s="14">
        <v>35754.793400000002</v>
      </c>
      <c r="D462" s="15">
        <v>18945.095000000001</v>
      </c>
      <c r="E462" s="15">
        <v>23326.4512</v>
      </c>
      <c r="F462" s="82">
        <v>53406.570800000001</v>
      </c>
      <c r="G462" s="15">
        <v>93071.949600000007</v>
      </c>
      <c r="H462" s="15">
        <v>47090.776100000003</v>
      </c>
      <c r="I462" s="16">
        <v>10.33</v>
      </c>
      <c r="J462" s="16">
        <v>0.04</v>
      </c>
      <c r="K462" s="16">
        <v>9.23</v>
      </c>
      <c r="L462" s="16">
        <v>171.25800000000001</v>
      </c>
      <c r="M462" s="76" t="s">
        <v>149</v>
      </c>
    </row>
    <row r="463" spans="1:13">
      <c r="A463" s="12" t="s">
        <v>312</v>
      </c>
      <c r="B463" s="13">
        <v>41.541899999999998</v>
      </c>
      <c r="C463" s="14">
        <v>39250.708500000001</v>
      </c>
      <c r="D463" s="15">
        <v>24229.907999999999</v>
      </c>
      <c r="E463" s="15">
        <v>31294.324700000001</v>
      </c>
      <c r="F463" s="82">
        <v>48832.935299999997</v>
      </c>
      <c r="G463" s="15">
        <v>63446.293100000003</v>
      </c>
      <c r="H463" s="15">
        <v>42963.444300000003</v>
      </c>
      <c r="I463" s="16">
        <v>17.309999999999999</v>
      </c>
      <c r="J463" s="16">
        <v>0.72</v>
      </c>
      <c r="K463" s="16">
        <v>10.47</v>
      </c>
      <c r="L463" s="16">
        <v>171.5737</v>
      </c>
      <c r="M463" s="76" t="s">
        <v>109</v>
      </c>
    </row>
    <row r="464" spans="1:13">
      <c r="A464" s="18" t="s">
        <v>313</v>
      </c>
      <c r="B464" s="19">
        <v>9.3763000000000005</v>
      </c>
      <c r="C464" s="20">
        <v>38788.827700000002</v>
      </c>
      <c r="D464" s="21">
        <v>22358.6646</v>
      </c>
      <c r="E464" s="21">
        <v>27160.543600000001</v>
      </c>
      <c r="F464" s="82">
        <v>49256.182800000002</v>
      </c>
      <c r="G464" s="21">
        <v>64514.072200000002</v>
      </c>
      <c r="H464" s="21">
        <v>42325.986100000002</v>
      </c>
      <c r="I464" s="22">
        <v>13.95</v>
      </c>
      <c r="J464" s="22">
        <v>0.38</v>
      </c>
      <c r="K464" s="22">
        <v>9.68</v>
      </c>
      <c r="L464" s="22">
        <v>171.74299999999999</v>
      </c>
      <c r="M464" s="78" t="s">
        <v>109</v>
      </c>
    </row>
    <row r="465" spans="1:13">
      <c r="A465" s="18" t="s">
        <v>314</v>
      </c>
      <c r="B465" s="19">
        <v>29.686599999999999</v>
      </c>
      <c r="C465" s="20">
        <v>39568.547899999998</v>
      </c>
      <c r="D465" s="21">
        <v>25815.416499999999</v>
      </c>
      <c r="E465" s="21">
        <v>32382.384699999999</v>
      </c>
      <c r="F465" s="82">
        <v>49169.716699999997</v>
      </c>
      <c r="G465" s="21">
        <v>63603.897900000004</v>
      </c>
      <c r="H465" s="21">
        <v>43536.663699999997</v>
      </c>
      <c r="I465" s="22">
        <v>18.48</v>
      </c>
      <c r="J465" s="22">
        <v>0.79</v>
      </c>
      <c r="K465" s="22">
        <v>10.7</v>
      </c>
      <c r="L465" s="22">
        <v>171.3965</v>
      </c>
      <c r="M465" s="78" t="s">
        <v>109</v>
      </c>
    </row>
    <row r="466" spans="1:13">
      <c r="A466" s="18" t="s">
        <v>969</v>
      </c>
      <c r="B466" s="19">
        <v>1.6922999999999999</v>
      </c>
      <c r="C466" s="20">
        <v>37407.488100000002</v>
      </c>
      <c r="D466" s="21">
        <v>27453.281800000001</v>
      </c>
      <c r="E466" s="21">
        <v>31497.4807</v>
      </c>
      <c r="F466" s="82">
        <v>47356.157500000001</v>
      </c>
      <c r="G466" s="21">
        <v>59388.860200000003</v>
      </c>
      <c r="H466" s="21">
        <v>41146.006200000003</v>
      </c>
      <c r="I466" s="22">
        <v>18.920000000000002</v>
      </c>
      <c r="J466" s="22">
        <v>1.64</v>
      </c>
      <c r="K466" s="22">
        <v>11.15</v>
      </c>
      <c r="L466" s="22">
        <v>172.9735</v>
      </c>
      <c r="M466" s="78" t="s">
        <v>109</v>
      </c>
    </row>
    <row r="467" spans="1:13">
      <c r="A467" s="12" t="s">
        <v>315</v>
      </c>
      <c r="B467" s="13">
        <v>12.940099999999999</v>
      </c>
      <c r="C467" s="14">
        <v>50772.35</v>
      </c>
      <c r="D467" s="15">
        <v>34241.086799999997</v>
      </c>
      <c r="E467" s="15">
        <v>40027.006699999998</v>
      </c>
      <c r="F467" s="82">
        <v>69815.551699999996</v>
      </c>
      <c r="G467" s="15">
        <v>94360.404500000004</v>
      </c>
      <c r="H467" s="15">
        <v>60304.885699999999</v>
      </c>
      <c r="I467" s="16">
        <v>17.37</v>
      </c>
      <c r="J467" s="16">
        <v>1.84</v>
      </c>
      <c r="K467" s="16">
        <v>10.87</v>
      </c>
      <c r="L467" s="16">
        <v>173.23929999999999</v>
      </c>
      <c r="M467" s="76" t="s">
        <v>109</v>
      </c>
    </row>
    <row r="468" spans="1:13">
      <c r="A468" s="18" t="s">
        <v>970</v>
      </c>
      <c r="B468" s="19">
        <v>2.0253000000000001</v>
      </c>
      <c r="C468" s="20">
        <v>58251.8315</v>
      </c>
      <c r="D468" s="21">
        <v>35561.486400000002</v>
      </c>
      <c r="E468" s="21">
        <v>45333.130299999997</v>
      </c>
      <c r="F468" s="82">
        <v>84921.056200000006</v>
      </c>
      <c r="G468" s="21">
        <v>116235.5641</v>
      </c>
      <c r="H468" s="21">
        <v>72439.264899999995</v>
      </c>
      <c r="I468" s="22">
        <v>15.16</v>
      </c>
      <c r="J468" s="22">
        <v>1.29</v>
      </c>
      <c r="K468" s="22">
        <v>10.71</v>
      </c>
      <c r="L468" s="22">
        <v>172.95679999999999</v>
      </c>
      <c r="M468" s="78" t="s">
        <v>105</v>
      </c>
    </row>
    <row r="469" spans="1:13">
      <c r="A469" s="18" t="s">
        <v>971</v>
      </c>
      <c r="B469" s="19">
        <v>0.1807</v>
      </c>
      <c r="C469" s="20">
        <v>55289.124900000003</v>
      </c>
      <c r="D469" s="21">
        <v>34576.354599999999</v>
      </c>
      <c r="E469" s="21">
        <v>45067.548799999997</v>
      </c>
      <c r="F469" s="82">
        <v>87332.1826</v>
      </c>
      <c r="G469" s="21">
        <v>130748.7803</v>
      </c>
      <c r="H469" s="21">
        <v>75599.067800000004</v>
      </c>
      <c r="I469" s="22">
        <v>16.670000000000002</v>
      </c>
      <c r="J469" s="22">
        <v>0.64</v>
      </c>
      <c r="K469" s="22">
        <v>12.58</v>
      </c>
      <c r="L469" s="22">
        <v>172.672</v>
      </c>
      <c r="M469" s="78" t="s">
        <v>105</v>
      </c>
    </row>
    <row r="470" spans="1:13">
      <c r="A470" s="18" t="s">
        <v>972</v>
      </c>
      <c r="B470" s="19">
        <v>0.71609999999999996</v>
      </c>
      <c r="C470" s="20">
        <v>70994.595700000005</v>
      </c>
      <c r="D470" s="21">
        <v>35510.977500000001</v>
      </c>
      <c r="E470" s="21">
        <v>43056.227299999999</v>
      </c>
      <c r="F470" s="82">
        <v>89327.982699999993</v>
      </c>
      <c r="G470" s="21">
        <v>116107.4906</v>
      </c>
      <c r="H470" s="21">
        <v>73549.508499999996</v>
      </c>
      <c r="I470" s="22">
        <v>24.78</v>
      </c>
      <c r="J470" s="22">
        <v>0.28000000000000003</v>
      </c>
      <c r="K470" s="22">
        <v>11.27</v>
      </c>
      <c r="L470" s="22">
        <v>173.76259999999999</v>
      </c>
      <c r="M470" s="78" t="s">
        <v>109</v>
      </c>
    </row>
    <row r="471" spans="1:13">
      <c r="A471" s="18" t="s">
        <v>973</v>
      </c>
      <c r="B471" s="19">
        <v>1.5006999999999999</v>
      </c>
      <c r="C471" s="20">
        <v>55476.610500000003</v>
      </c>
      <c r="D471" s="21">
        <v>36096.114300000001</v>
      </c>
      <c r="E471" s="21">
        <v>42535.915399999998</v>
      </c>
      <c r="F471" s="82">
        <v>80006.419399999999</v>
      </c>
      <c r="G471" s="21">
        <v>111220.6038</v>
      </c>
      <c r="H471" s="21">
        <v>66211.691200000001</v>
      </c>
      <c r="I471" s="22">
        <v>18.61</v>
      </c>
      <c r="J471" s="22">
        <v>1.73</v>
      </c>
      <c r="K471" s="22">
        <v>11.45</v>
      </c>
      <c r="L471" s="22">
        <v>172.2491</v>
      </c>
      <c r="M471" s="78" t="s">
        <v>109</v>
      </c>
    </row>
    <row r="472" spans="1:13">
      <c r="A472" s="18" t="s">
        <v>316</v>
      </c>
      <c r="B472" s="19">
        <v>6.9558999999999997</v>
      </c>
      <c r="C472" s="20">
        <v>49257.403599999998</v>
      </c>
      <c r="D472" s="21">
        <v>34238.116000000002</v>
      </c>
      <c r="E472" s="21">
        <v>39929.547899999998</v>
      </c>
      <c r="F472" s="82">
        <v>64295.1371</v>
      </c>
      <c r="G472" s="21">
        <v>82148.395399999994</v>
      </c>
      <c r="H472" s="21">
        <v>55691.372000000003</v>
      </c>
      <c r="I472" s="22">
        <v>17.07</v>
      </c>
      <c r="J472" s="22">
        <v>2.4</v>
      </c>
      <c r="K472" s="22">
        <v>10.8</v>
      </c>
      <c r="L472" s="22">
        <v>173.00559999999999</v>
      </c>
      <c r="M472" s="78" t="s">
        <v>109</v>
      </c>
    </row>
    <row r="473" spans="1:13">
      <c r="A473" s="12" t="s">
        <v>317</v>
      </c>
      <c r="B473" s="13">
        <v>2.8466</v>
      </c>
      <c r="C473" s="14">
        <v>37286.216</v>
      </c>
      <c r="D473" s="15">
        <v>23403.745599999998</v>
      </c>
      <c r="E473" s="15">
        <v>28447.5746</v>
      </c>
      <c r="F473" s="82">
        <v>47293.709199999998</v>
      </c>
      <c r="G473" s="15">
        <v>55445.244599999998</v>
      </c>
      <c r="H473" s="15">
        <v>40149.441500000001</v>
      </c>
      <c r="I473" s="16">
        <v>12.07</v>
      </c>
      <c r="J473" s="16">
        <v>0.52</v>
      </c>
      <c r="K473" s="16">
        <v>9.5299999999999994</v>
      </c>
      <c r="L473" s="16">
        <v>171.12190000000001</v>
      </c>
      <c r="M473" s="76" t="s">
        <v>105</v>
      </c>
    </row>
    <row r="474" spans="1:13">
      <c r="A474" s="12" t="s">
        <v>318</v>
      </c>
      <c r="B474" s="13">
        <v>51.465000000000003</v>
      </c>
      <c r="C474" s="14">
        <v>43318.231500000002</v>
      </c>
      <c r="D474" s="15">
        <v>28836.573499999999</v>
      </c>
      <c r="E474" s="15">
        <v>35135.132799999999</v>
      </c>
      <c r="F474" s="82">
        <v>53714.962599999999</v>
      </c>
      <c r="G474" s="15">
        <v>69514.617700000003</v>
      </c>
      <c r="H474" s="15">
        <v>47425.480499999998</v>
      </c>
      <c r="I474" s="16">
        <v>15.73</v>
      </c>
      <c r="J474" s="16">
        <v>0.98</v>
      </c>
      <c r="K474" s="16">
        <v>10.64</v>
      </c>
      <c r="L474" s="16">
        <v>171.5641</v>
      </c>
      <c r="M474" s="76" t="s">
        <v>109</v>
      </c>
    </row>
    <row r="475" spans="1:13">
      <c r="A475" s="18" t="s">
        <v>319</v>
      </c>
      <c r="B475" s="19">
        <v>23.4541</v>
      </c>
      <c r="C475" s="20">
        <v>41756.963799999998</v>
      </c>
      <c r="D475" s="21">
        <v>28836.573499999999</v>
      </c>
      <c r="E475" s="21">
        <v>34294.185799999999</v>
      </c>
      <c r="F475" s="82">
        <v>51629.648300000001</v>
      </c>
      <c r="G475" s="21">
        <v>64293.481</v>
      </c>
      <c r="H475" s="21">
        <v>45493.583200000001</v>
      </c>
      <c r="I475" s="22">
        <v>15.69</v>
      </c>
      <c r="J475" s="22">
        <v>0.76</v>
      </c>
      <c r="K475" s="22">
        <v>10.51</v>
      </c>
      <c r="L475" s="22">
        <v>171.78299999999999</v>
      </c>
      <c r="M475" s="78" t="s">
        <v>109</v>
      </c>
    </row>
    <row r="476" spans="1:13">
      <c r="A476" s="18" t="s">
        <v>320</v>
      </c>
      <c r="B476" s="19">
        <v>7.0137</v>
      </c>
      <c r="C476" s="20">
        <v>43279.902699999999</v>
      </c>
      <c r="D476" s="21">
        <v>28842.7068</v>
      </c>
      <c r="E476" s="21">
        <v>35294.527900000001</v>
      </c>
      <c r="F476" s="82">
        <v>54459.781799999997</v>
      </c>
      <c r="G476" s="21">
        <v>69157.429699999993</v>
      </c>
      <c r="H476" s="21">
        <v>46756.072999999997</v>
      </c>
      <c r="I476" s="22">
        <v>16.940000000000001</v>
      </c>
      <c r="J476" s="22">
        <v>1</v>
      </c>
      <c r="K476" s="22">
        <v>11.18</v>
      </c>
      <c r="L476" s="22">
        <v>170.99789999999999</v>
      </c>
      <c r="M476" s="78" t="s">
        <v>109</v>
      </c>
    </row>
    <row r="477" spans="1:13">
      <c r="A477" s="18" t="s">
        <v>321</v>
      </c>
      <c r="B477" s="19">
        <v>10.0352</v>
      </c>
      <c r="C477" s="20">
        <v>42464.418299999998</v>
      </c>
      <c r="D477" s="21">
        <v>27500.9002</v>
      </c>
      <c r="E477" s="21">
        <v>34647.691599999998</v>
      </c>
      <c r="F477" s="82">
        <v>53700.094400000002</v>
      </c>
      <c r="G477" s="21">
        <v>73878.6682</v>
      </c>
      <c r="H477" s="21">
        <v>47691.903400000003</v>
      </c>
      <c r="I477" s="22">
        <v>14.59</v>
      </c>
      <c r="J477" s="22">
        <v>0.84</v>
      </c>
      <c r="K477" s="22">
        <v>9.98</v>
      </c>
      <c r="L477" s="22">
        <v>171.8338</v>
      </c>
      <c r="M477" s="78" t="s">
        <v>109</v>
      </c>
    </row>
    <row r="478" spans="1:13">
      <c r="A478" s="18" t="s">
        <v>974</v>
      </c>
      <c r="B478" s="19">
        <v>0.70989999999999998</v>
      </c>
      <c r="C478" s="20">
        <v>53865.233200000002</v>
      </c>
      <c r="D478" s="21">
        <v>35178.1351</v>
      </c>
      <c r="E478" s="21">
        <v>42399.5533</v>
      </c>
      <c r="F478" s="82">
        <v>73732.664199999999</v>
      </c>
      <c r="G478" s="21">
        <v>97903.070999999996</v>
      </c>
      <c r="H478" s="21">
        <v>61008.945599999999</v>
      </c>
      <c r="I478" s="22">
        <v>14.09</v>
      </c>
      <c r="J478" s="22">
        <v>4.6500000000000004</v>
      </c>
      <c r="K478" s="22">
        <v>10.43</v>
      </c>
      <c r="L478" s="22">
        <v>168.53280000000001</v>
      </c>
      <c r="M478" s="78" t="s">
        <v>109</v>
      </c>
    </row>
    <row r="479" spans="1:13">
      <c r="A479" s="18" t="s">
        <v>975</v>
      </c>
      <c r="B479" s="19">
        <v>2.5322</v>
      </c>
      <c r="C479" s="20">
        <v>49537.178800000002</v>
      </c>
      <c r="D479" s="21">
        <v>32118.720399999998</v>
      </c>
      <c r="E479" s="21">
        <v>39508.973299999998</v>
      </c>
      <c r="F479" s="82">
        <v>65458.636599999998</v>
      </c>
      <c r="G479" s="21">
        <v>85331.351699999999</v>
      </c>
      <c r="H479" s="21">
        <v>55722.511299999998</v>
      </c>
      <c r="I479" s="22">
        <v>15.16</v>
      </c>
      <c r="J479" s="22">
        <v>1.04</v>
      </c>
      <c r="K479" s="22">
        <v>11.85</v>
      </c>
      <c r="L479" s="22">
        <v>168.97790000000001</v>
      </c>
      <c r="M479" s="78" t="s">
        <v>109</v>
      </c>
    </row>
    <row r="480" spans="1:13">
      <c r="A480" s="18" t="s">
        <v>647</v>
      </c>
      <c r="B480" s="19">
        <v>1.7607999999999999</v>
      </c>
      <c r="C480" s="20">
        <v>47024.963400000001</v>
      </c>
      <c r="D480" s="21">
        <v>33159.398500000003</v>
      </c>
      <c r="E480" s="21">
        <v>39662.830600000001</v>
      </c>
      <c r="F480" s="82">
        <v>52889.369599999998</v>
      </c>
      <c r="G480" s="21">
        <v>60542.755599999997</v>
      </c>
      <c r="H480" s="21">
        <v>47755.785799999998</v>
      </c>
      <c r="I480" s="22">
        <v>27.82</v>
      </c>
      <c r="J480" s="22">
        <v>1.62</v>
      </c>
      <c r="K480" s="22">
        <v>10.86</v>
      </c>
      <c r="L480" s="22">
        <v>173.52719999999999</v>
      </c>
      <c r="M480" s="78" t="s">
        <v>109</v>
      </c>
    </row>
    <row r="481" spans="1:13">
      <c r="A481" s="18" t="s">
        <v>976</v>
      </c>
      <c r="B481" s="19">
        <v>5.3243</v>
      </c>
      <c r="C481" s="20">
        <v>46552.823100000001</v>
      </c>
      <c r="D481" s="21">
        <v>29708.9905</v>
      </c>
      <c r="E481" s="21">
        <v>37049.303099999997</v>
      </c>
      <c r="F481" s="82">
        <v>56464.760900000001</v>
      </c>
      <c r="G481" s="21">
        <v>73186.906799999997</v>
      </c>
      <c r="H481" s="21">
        <v>50591.542999999998</v>
      </c>
      <c r="I481" s="22">
        <v>13.89</v>
      </c>
      <c r="J481" s="22">
        <v>1.29</v>
      </c>
      <c r="K481" s="22">
        <v>10.96</v>
      </c>
      <c r="L481" s="22">
        <v>171.51240000000001</v>
      </c>
      <c r="M481" s="78" t="s">
        <v>109</v>
      </c>
    </row>
    <row r="482" spans="1:13">
      <c r="A482" s="12" t="s">
        <v>322</v>
      </c>
      <c r="B482" s="13">
        <v>1.6133</v>
      </c>
      <c r="C482" s="14">
        <v>35875.829400000002</v>
      </c>
      <c r="D482" s="15">
        <v>27357.5733</v>
      </c>
      <c r="E482" s="15">
        <v>30086.997200000002</v>
      </c>
      <c r="F482" s="82">
        <v>45865.426500000001</v>
      </c>
      <c r="G482" s="15">
        <v>51116.637199999997</v>
      </c>
      <c r="H482" s="15">
        <v>39176.081100000003</v>
      </c>
      <c r="I482" s="16">
        <v>12.45</v>
      </c>
      <c r="J482" s="16">
        <v>1.21</v>
      </c>
      <c r="K482" s="16">
        <v>10.19</v>
      </c>
      <c r="L482" s="16">
        <v>172.56809999999999</v>
      </c>
      <c r="M482" s="76" t="s">
        <v>109</v>
      </c>
    </row>
    <row r="483" spans="1:13">
      <c r="A483" s="12" t="s">
        <v>323</v>
      </c>
      <c r="B483" s="13">
        <v>1.0584</v>
      </c>
      <c r="C483" s="14">
        <v>34984.908799999997</v>
      </c>
      <c r="D483" s="15">
        <v>19244.1793</v>
      </c>
      <c r="E483" s="15">
        <v>25505.5291</v>
      </c>
      <c r="F483" s="82">
        <v>55430.813800000004</v>
      </c>
      <c r="G483" s="15">
        <v>84475.34</v>
      </c>
      <c r="H483" s="15">
        <v>44946.718000000001</v>
      </c>
      <c r="I483" s="16">
        <v>11.37</v>
      </c>
      <c r="J483" s="16">
        <v>2.67</v>
      </c>
      <c r="K483" s="16">
        <v>9.77</v>
      </c>
      <c r="L483" s="16">
        <v>171.25450000000001</v>
      </c>
      <c r="M483" s="76" t="s">
        <v>149</v>
      </c>
    </row>
    <row r="484" spans="1:13">
      <c r="A484" s="18" t="s">
        <v>977</v>
      </c>
      <c r="B484" s="19">
        <v>0.60660000000000003</v>
      </c>
      <c r="C484" s="20">
        <v>36026.462599999999</v>
      </c>
      <c r="D484" s="21">
        <v>17032.665799999999</v>
      </c>
      <c r="E484" s="21">
        <v>22730.329399999999</v>
      </c>
      <c r="F484" s="82">
        <v>62846.5389</v>
      </c>
      <c r="G484" s="21">
        <v>86928.126900000003</v>
      </c>
      <c r="H484" s="21">
        <v>46408.465499999998</v>
      </c>
      <c r="I484" s="22">
        <v>11.52</v>
      </c>
      <c r="J484" s="22">
        <v>4.0599999999999996</v>
      </c>
      <c r="K484" s="22">
        <v>9.24</v>
      </c>
      <c r="L484" s="22">
        <v>170.87469999999999</v>
      </c>
      <c r="M484" s="78" t="s">
        <v>149</v>
      </c>
    </row>
    <row r="485" spans="1:13">
      <c r="A485" s="12" t="s">
        <v>324</v>
      </c>
      <c r="B485" s="13">
        <v>5.1984000000000004</v>
      </c>
      <c r="C485" s="14">
        <v>39028.265399999997</v>
      </c>
      <c r="D485" s="15">
        <v>29577.798200000001</v>
      </c>
      <c r="E485" s="15">
        <v>34213.716999999997</v>
      </c>
      <c r="F485" s="82">
        <v>43748.462500000001</v>
      </c>
      <c r="G485" s="15">
        <v>47942.6993</v>
      </c>
      <c r="H485" s="15">
        <v>39054.268799999998</v>
      </c>
      <c r="I485" s="16">
        <v>14.75</v>
      </c>
      <c r="J485" s="16">
        <v>2.04</v>
      </c>
      <c r="K485" s="16">
        <v>10.84</v>
      </c>
      <c r="L485" s="16">
        <v>171.84739999999999</v>
      </c>
      <c r="M485" s="76" t="s">
        <v>109</v>
      </c>
    </row>
    <row r="486" spans="1:13">
      <c r="A486" s="18" t="s">
        <v>978</v>
      </c>
      <c r="B486" s="19">
        <v>0.20039999999999999</v>
      </c>
      <c r="C486" s="20">
        <v>40068.007899999997</v>
      </c>
      <c r="D486" s="21">
        <v>31065.7533</v>
      </c>
      <c r="E486" s="21">
        <v>36249.752200000003</v>
      </c>
      <c r="F486" s="82">
        <v>45309.1996</v>
      </c>
      <c r="G486" s="21">
        <v>50923.909800000001</v>
      </c>
      <c r="H486" s="21">
        <v>41315.7186</v>
      </c>
      <c r="I486" s="22">
        <v>12.07</v>
      </c>
      <c r="J486" s="22">
        <v>3.04</v>
      </c>
      <c r="K486" s="22">
        <v>11.21</v>
      </c>
      <c r="L486" s="22">
        <v>174.34219999999999</v>
      </c>
      <c r="M486" s="78" t="s">
        <v>109</v>
      </c>
    </row>
    <row r="487" spans="1:13">
      <c r="A487" s="18" t="s">
        <v>979</v>
      </c>
      <c r="B487" s="19">
        <v>1.0513999999999999</v>
      </c>
      <c r="C487" s="20">
        <v>39441.764900000002</v>
      </c>
      <c r="D487" s="21">
        <v>30306.354500000001</v>
      </c>
      <c r="E487" s="21">
        <v>34387.711499999998</v>
      </c>
      <c r="F487" s="82">
        <v>44731.265700000004</v>
      </c>
      <c r="G487" s="21">
        <v>49965.599399999999</v>
      </c>
      <c r="H487" s="21">
        <v>39972.754500000003</v>
      </c>
      <c r="I487" s="22">
        <v>13.92</v>
      </c>
      <c r="J487" s="22">
        <v>0.85</v>
      </c>
      <c r="K487" s="22">
        <v>10.72</v>
      </c>
      <c r="L487" s="22">
        <v>172.8245</v>
      </c>
      <c r="M487" s="78" t="s">
        <v>109</v>
      </c>
    </row>
    <row r="488" spans="1:13">
      <c r="A488" s="18" t="s">
        <v>660</v>
      </c>
      <c r="B488" s="19">
        <v>0.80720000000000003</v>
      </c>
      <c r="C488" s="20">
        <v>39858.825299999997</v>
      </c>
      <c r="D488" s="21">
        <v>31529.6908</v>
      </c>
      <c r="E488" s="21">
        <v>34571.215700000001</v>
      </c>
      <c r="F488" s="82">
        <v>44162.068599999999</v>
      </c>
      <c r="G488" s="21">
        <v>48896.346100000002</v>
      </c>
      <c r="H488" s="21">
        <v>39972.9499</v>
      </c>
      <c r="I488" s="22">
        <v>17.37</v>
      </c>
      <c r="J488" s="22">
        <v>3.03</v>
      </c>
      <c r="K488" s="22">
        <v>11.29</v>
      </c>
      <c r="L488" s="22">
        <v>171.01429999999999</v>
      </c>
      <c r="M488" s="78" t="s">
        <v>109</v>
      </c>
    </row>
    <row r="489" spans="1:13">
      <c r="A489" s="18" t="s">
        <v>980</v>
      </c>
      <c r="B489" s="19">
        <v>0.75649999999999995</v>
      </c>
      <c r="C489" s="20">
        <v>39240.342199999999</v>
      </c>
      <c r="D489" s="21">
        <v>30609.883000000002</v>
      </c>
      <c r="E489" s="21">
        <v>34041.870499999997</v>
      </c>
      <c r="F489" s="82">
        <v>42583.015399999997</v>
      </c>
      <c r="G489" s="21">
        <v>47272.912100000001</v>
      </c>
      <c r="H489" s="21">
        <v>39179.178</v>
      </c>
      <c r="I489" s="22">
        <v>17.260000000000002</v>
      </c>
      <c r="J489" s="22">
        <v>2.57</v>
      </c>
      <c r="K489" s="22">
        <v>10.69</v>
      </c>
      <c r="L489" s="22">
        <v>171.79409999999999</v>
      </c>
      <c r="M489" s="78" t="s">
        <v>109</v>
      </c>
    </row>
    <row r="490" spans="1:13">
      <c r="A490" s="18" t="s">
        <v>981</v>
      </c>
      <c r="B490" s="19">
        <v>0.83079999999999998</v>
      </c>
      <c r="C490" s="20">
        <v>39970.089599999999</v>
      </c>
      <c r="D490" s="21">
        <v>31964.2474</v>
      </c>
      <c r="E490" s="21">
        <v>36024.925900000002</v>
      </c>
      <c r="F490" s="82">
        <v>44626.196000000004</v>
      </c>
      <c r="G490" s="21">
        <v>46434.222199999997</v>
      </c>
      <c r="H490" s="21">
        <v>40065.6826</v>
      </c>
      <c r="I490" s="22">
        <v>14.77</v>
      </c>
      <c r="J490" s="22">
        <v>0.97</v>
      </c>
      <c r="K490" s="22">
        <v>10.7</v>
      </c>
      <c r="L490" s="22">
        <v>170.26689999999999</v>
      </c>
      <c r="M490" s="78" t="s">
        <v>109</v>
      </c>
    </row>
    <row r="491" spans="1:13">
      <c r="A491" s="18" t="s">
        <v>982</v>
      </c>
      <c r="B491" s="19">
        <v>0.4466</v>
      </c>
      <c r="C491" s="20">
        <v>38850.379399999998</v>
      </c>
      <c r="D491" s="21">
        <v>31119.4496</v>
      </c>
      <c r="E491" s="21">
        <v>35661.8364</v>
      </c>
      <c r="F491" s="82">
        <v>44538.103499999997</v>
      </c>
      <c r="G491" s="21">
        <v>50033.464699999997</v>
      </c>
      <c r="H491" s="21">
        <v>40133.498800000001</v>
      </c>
      <c r="I491" s="22">
        <v>18.82</v>
      </c>
      <c r="J491" s="22">
        <v>2.85</v>
      </c>
      <c r="K491" s="22">
        <v>10.56</v>
      </c>
      <c r="L491" s="22">
        <v>169.541</v>
      </c>
      <c r="M491" s="78" t="s">
        <v>105</v>
      </c>
    </row>
    <row r="492" spans="1:13">
      <c r="A492" s="12" t="s">
        <v>325</v>
      </c>
      <c r="B492" s="13">
        <v>0.9829</v>
      </c>
      <c r="C492" s="14">
        <v>27365.925899999998</v>
      </c>
      <c r="D492" s="15">
        <v>19195.4931</v>
      </c>
      <c r="E492" s="15">
        <v>22008.7012</v>
      </c>
      <c r="F492" s="82">
        <v>38296.3482</v>
      </c>
      <c r="G492" s="15">
        <v>41516.799500000001</v>
      </c>
      <c r="H492" s="15">
        <v>29760.3887</v>
      </c>
      <c r="I492" s="16">
        <v>10.41</v>
      </c>
      <c r="J492" s="16">
        <v>0.52</v>
      </c>
      <c r="K492" s="16">
        <v>10.15</v>
      </c>
      <c r="L492" s="16">
        <v>173.2534</v>
      </c>
      <c r="M492" s="76" t="s">
        <v>149</v>
      </c>
    </row>
    <row r="493" spans="1:13">
      <c r="A493" s="12" t="s">
        <v>326</v>
      </c>
      <c r="B493" s="13">
        <v>0.93869999999999998</v>
      </c>
      <c r="C493" s="14">
        <v>35972.9709</v>
      </c>
      <c r="D493" s="15">
        <v>27381.6836</v>
      </c>
      <c r="E493" s="15">
        <v>32998.770299999996</v>
      </c>
      <c r="F493" s="82">
        <v>44630.160900000003</v>
      </c>
      <c r="G493" s="15">
        <v>53103.236499999999</v>
      </c>
      <c r="H493" s="15">
        <v>39931.069499999998</v>
      </c>
      <c r="I493" s="16">
        <v>15.06</v>
      </c>
      <c r="J493" s="16">
        <v>1.02</v>
      </c>
      <c r="K493" s="16">
        <v>9.3000000000000007</v>
      </c>
      <c r="L493" s="16">
        <v>175.54329999999999</v>
      </c>
      <c r="M493" s="76" t="s">
        <v>105</v>
      </c>
    </row>
    <row r="494" spans="1:13">
      <c r="A494" s="12" t="s">
        <v>327</v>
      </c>
      <c r="B494" s="13">
        <v>0.25440000000000002</v>
      </c>
      <c r="C494" s="14">
        <v>37442.912700000001</v>
      </c>
      <c r="D494" s="15">
        <v>24161.284500000002</v>
      </c>
      <c r="E494" s="15">
        <v>30697.285599999999</v>
      </c>
      <c r="F494" s="82">
        <v>46296.927000000003</v>
      </c>
      <c r="G494" s="15">
        <v>56684.930399999997</v>
      </c>
      <c r="H494" s="15">
        <v>38923.348400000003</v>
      </c>
      <c r="I494" s="16">
        <v>10.96</v>
      </c>
      <c r="J494" s="16">
        <v>4.01</v>
      </c>
      <c r="K494" s="16">
        <v>10.09</v>
      </c>
      <c r="L494" s="16">
        <v>168.62459999999999</v>
      </c>
      <c r="M494" s="76" t="s">
        <v>109</v>
      </c>
    </row>
    <row r="495" spans="1:13">
      <c r="A495" s="12" t="s">
        <v>328</v>
      </c>
      <c r="B495" s="13">
        <v>4.72</v>
      </c>
      <c r="C495" s="14">
        <v>33613.1371</v>
      </c>
      <c r="D495" s="15">
        <v>20389.723999999998</v>
      </c>
      <c r="E495" s="15">
        <v>26411.075700000001</v>
      </c>
      <c r="F495" s="82">
        <v>41629.651700000002</v>
      </c>
      <c r="G495" s="15">
        <v>52159.330199999997</v>
      </c>
      <c r="H495" s="15">
        <v>36143.259599999998</v>
      </c>
      <c r="I495" s="16">
        <v>13.66</v>
      </c>
      <c r="J495" s="16">
        <v>0.48</v>
      </c>
      <c r="K495" s="16">
        <v>9.4499999999999993</v>
      </c>
      <c r="L495" s="16">
        <v>170.69489999999999</v>
      </c>
      <c r="M495" s="76" t="s">
        <v>109</v>
      </c>
    </row>
    <row r="496" spans="1:13">
      <c r="A496" s="18" t="s">
        <v>983</v>
      </c>
      <c r="B496" s="19">
        <v>0.29699999999999999</v>
      </c>
      <c r="C496" s="20">
        <v>35566.874499999998</v>
      </c>
      <c r="D496" s="21">
        <v>28881.4483</v>
      </c>
      <c r="E496" s="21">
        <v>30720.2631</v>
      </c>
      <c r="F496" s="82">
        <v>40905.919199999997</v>
      </c>
      <c r="G496" s="21">
        <v>51454.588000000003</v>
      </c>
      <c r="H496" s="21">
        <v>37688.289900000003</v>
      </c>
      <c r="I496" s="22">
        <v>7.03</v>
      </c>
      <c r="J496" s="22">
        <v>2.46</v>
      </c>
      <c r="K496" s="22">
        <v>11.3</v>
      </c>
      <c r="L496" s="22">
        <v>170.95240000000001</v>
      </c>
      <c r="M496" s="78" t="s">
        <v>109</v>
      </c>
    </row>
    <row r="497" spans="1:13">
      <c r="A497" s="18" t="s">
        <v>329</v>
      </c>
      <c r="B497" s="19">
        <v>4.0330000000000004</v>
      </c>
      <c r="C497" s="20">
        <v>33384.400000000001</v>
      </c>
      <c r="D497" s="21">
        <v>20389.723999999998</v>
      </c>
      <c r="E497" s="21">
        <v>25760.636900000001</v>
      </c>
      <c r="F497" s="82">
        <v>40403.809699999998</v>
      </c>
      <c r="G497" s="21">
        <v>50757.884700000002</v>
      </c>
      <c r="H497" s="21">
        <v>35318.562400000003</v>
      </c>
      <c r="I497" s="22">
        <v>12.46</v>
      </c>
      <c r="J497" s="22">
        <v>0.21</v>
      </c>
      <c r="K497" s="22">
        <v>9.3800000000000008</v>
      </c>
      <c r="L497" s="22">
        <v>170.62479999999999</v>
      </c>
      <c r="M497" s="78" t="s">
        <v>109</v>
      </c>
    </row>
    <row r="498" spans="1:13">
      <c r="A498" s="12" t="s">
        <v>330</v>
      </c>
      <c r="B498" s="13">
        <v>1.4926999999999999</v>
      </c>
      <c r="C498" s="14">
        <v>41569.081200000001</v>
      </c>
      <c r="D498" s="15">
        <v>24807.583299999998</v>
      </c>
      <c r="E498" s="15">
        <v>33024.456200000001</v>
      </c>
      <c r="F498" s="82">
        <v>55573.650300000001</v>
      </c>
      <c r="G498" s="15">
        <v>66805.418799999999</v>
      </c>
      <c r="H498" s="15">
        <v>46209.406300000002</v>
      </c>
      <c r="I498" s="16">
        <v>10.210000000000001</v>
      </c>
      <c r="J498" s="16">
        <v>4.4800000000000004</v>
      </c>
      <c r="K498" s="16">
        <v>8.69</v>
      </c>
      <c r="L498" s="16">
        <v>175.3792</v>
      </c>
      <c r="M498" s="76" t="s">
        <v>109</v>
      </c>
    </row>
    <row r="499" spans="1:13">
      <c r="A499" s="18" t="s">
        <v>984</v>
      </c>
      <c r="B499" s="19">
        <v>0.42520000000000002</v>
      </c>
      <c r="C499" s="20">
        <v>39718.814899999998</v>
      </c>
      <c r="D499" s="21">
        <v>28271.954099999999</v>
      </c>
      <c r="E499" s="21">
        <v>33862.710200000001</v>
      </c>
      <c r="F499" s="82">
        <v>48603.408300000003</v>
      </c>
      <c r="G499" s="21">
        <v>59573.842700000001</v>
      </c>
      <c r="H499" s="21">
        <v>42297.5406</v>
      </c>
      <c r="I499" s="22">
        <v>12.55</v>
      </c>
      <c r="J499" s="22">
        <v>6.19</v>
      </c>
      <c r="K499" s="22">
        <v>9.64</v>
      </c>
      <c r="L499" s="22">
        <v>176.44970000000001</v>
      </c>
      <c r="M499" s="78" t="s">
        <v>109</v>
      </c>
    </row>
    <row r="500" spans="1:13">
      <c r="A500" s="18" t="s">
        <v>985</v>
      </c>
      <c r="B500" s="19">
        <v>0.39579999999999999</v>
      </c>
      <c r="C500" s="20">
        <v>57807.802300000003</v>
      </c>
      <c r="D500" s="21">
        <v>36647.954899999997</v>
      </c>
      <c r="E500" s="21">
        <v>43689.7569</v>
      </c>
      <c r="F500" s="82">
        <v>71704.293099999995</v>
      </c>
      <c r="G500" s="21">
        <v>102182.2328</v>
      </c>
      <c r="H500" s="21">
        <v>63566.629300000001</v>
      </c>
      <c r="I500" s="22">
        <v>11.71</v>
      </c>
      <c r="J500" s="22">
        <v>4.87</v>
      </c>
      <c r="K500" s="22">
        <v>7.83</v>
      </c>
      <c r="L500" s="22">
        <v>175.48849999999999</v>
      </c>
      <c r="M500" s="78" t="s">
        <v>105</v>
      </c>
    </row>
    <row r="501" spans="1:13">
      <c r="A501" s="18" t="s">
        <v>986</v>
      </c>
      <c r="B501" s="19">
        <v>0.52759999999999996</v>
      </c>
      <c r="C501" s="20">
        <v>39258.575900000003</v>
      </c>
      <c r="D501" s="21">
        <v>22150.245500000001</v>
      </c>
      <c r="E501" s="21">
        <v>24992.643100000001</v>
      </c>
      <c r="F501" s="82">
        <v>46725.853900000002</v>
      </c>
      <c r="G501" s="21">
        <v>51327.4594</v>
      </c>
      <c r="H501" s="21">
        <v>37521.076399999998</v>
      </c>
      <c r="I501" s="22">
        <v>6.58</v>
      </c>
      <c r="J501" s="22">
        <v>3</v>
      </c>
      <c r="K501" s="22">
        <v>8.7200000000000006</v>
      </c>
      <c r="L501" s="22">
        <v>175.59270000000001</v>
      </c>
      <c r="M501" s="78" t="s">
        <v>149</v>
      </c>
    </row>
    <row r="502" spans="1:13">
      <c r="A502" s="12" t="s">
        <v>331</v>
      </c>
      <c r="B502" s="13">
        <v>0.217</v>
      </c>
      <c r="C502" s="14">
        <v>43099.021699999998</v>
      </c>
      <c r="D502" s="15">
        <v>23948.918600000001</v>
      </c>
      <c r="E502" s="15">
        <v>35231.254099999998</v>
      </c>
      <c r="F502" s="82">
        <v>48005.655200000001</v>
      </c>
      <c r="G502" s="15">
        <v>53816.837399999997</v>
      </c>
      <c r="H502" s="15">
        <v>41370.4018</v>
      </c>
      <c r="I502" s="16">
        <v>14.38</v>
      </c>
      <c r="J502" s="16">
        <v>3.81</v>
      </c>
      <c r="K502" s="16">
        <v>10.38</v>
      </c>
      <c r="L502" s="16">
        <v>172.72219999999999</v>
      </c>
      <c r="M502" s="76" t="s">
        <v>109</v>
      </c>
    </row>
    <row r="503" spans="1:13">
      <c r="A503" s="12" t="s">
        <v>332</v>
      </c>
      <c r="B503" s="13">
        <v>18.061399999999999</v>
      </c>
      <c r="C503" s="14">
        <v>51830.629300000001</v>
      </c>
      <c r="D503" s="15">
        <v>26069.333699999999</v>
      </c>
      <c r="E503" s="15">
        <v>38334.7304</v>
      </c>
      <c r="F503" s="82">
        <v>69655.111399999994</v>
      </c>
      <c r="G503" s="15">
        <v>94303.69</v>
      </c>
      <c r="H503" s="15">
        <v>57876.330800000003</v>
      </c>
      <c r="I503" s="16">
        <v>15.19</v>
      </c>
      <c r="J503" s="16">
        <v>2.97</v>
      </c>
      <c r="K503" s="16">
        <v>10.09</v>
      </c>
      <c r="L503" s="16">
        <v>173.17939999999999</v>
      </c>
      <c r="M503" s="76" t="s">
        <v>109</v>
      </c>
    </row>
    <row r="504" spans="1:13">
      <c r="A504" s="12" t="s">
        <v>333</v>
      </c>
      <c r="B504" s="13">
        <v>10.216200000000001</v>
      </c>
      <c r="C504" s="14">
        <v>54903.603999999999</v>
      </c>
      <c r="D504" s="15">
        <v>32842.334999999999</v>
      </c>
      <c r="E504" s="15">
        <v>41923.689400000003</v>
      </c>
      <c r="F504" s="82">
        <v>73866.339000000007</v>
      </c>
      <c r="G504" s="15">
        <v>98900.817599999995</v>
      </c>
      <c r="H504" s="15">
        <v>62201.949399999998</v>
      </c>
      <c r="I504" s="16">
        <v>11.59</v>
      </c>
      <c r="J504" s="16">
        <v>3.35</v>
      </c>
      <c r="K504" s="16">
        <v>10.99</v>
      </c>
      <c r="L504" s="16">
        <v>172.71010000000001</v>
      </c>
      <c r="M504" s="76" t="s">
        <v>109</v>
      </c>
    </row>
    <row r="505" spans="1:13">
      <c r="A505" s="12" t="s">
        <v>334</v>
      </c>
      <c r="B505" s="13">
        <v>11.388199999999999</v>
      </c>
      <c r="C505" s="14">
        <v>49765.718000000001</v>
      </c>
      <c r="D505" s="15">
        <v>28061.480899999999</v>
      </c>
      <c r="E505" s="15">
        <v>38397.233399999997</v>
      </c>
      <c r="F505" s="82">
        <v>67753.989300000001</v>
      </c>
      <c r="G505" s="15">
        <v>87324.136899999998</v>
      </c>
      <c r="H505" s="15">
        <v>54784.327499999999</v>
      </c>
      <c r="I505" s="16">
        <v>15.1</v>
      </c>
      <c r="J505" s="16">
        <v>2.87</v>
      </c>
      <c r="K505" s="16">
        <v>10.02</v>
      </c>
      <c r="L505" s="16">
        <v>172.18729999999999</v>
      </c>
      <c r="M505" s="76" t="s">
        <v>109</v>
      </c>
    </row>
    <row r="506" spans="1:13">
      <c r="A506" s="12" t="s">
        <v>335</v>
      </c>
      <c r="B506" s="13">
        <v>1.1096999999999999</v>
      </c>
      <c r="C506" s="14">
        <v>43807.607199999999</v>
      </c>
      <c r="D506" s="15">
        <v>29404.228899999998</v>
      </c>
      <c r="E506" s="15">
        <v>36600.619700000003</v>
      </c>
      <c r="F506" s="82">
        <v>59613.1175</v>
      </c>
      <c r="G506" s="15">
        <v>83906.872900000002</v>
      </c>
      <c r="H506" s="15">
        <v>55192.242299999998</v>
      </c>
      <c r="I506" s="16">
        <v>12.68</v>
      </c>
      <c r="J506" s="16">
        <v>0.46</v>
      </c>
      <c r="K506" s="16">
        <v>10.97</v>
      </c>
      <c r="L506" s="16">
        <v>172.37719999999999</v>
      </c>
      <c r="M506" s="76" t="s">
        <v>105</v>
      </c>
    </row>
    <row r="507" spans="1:13">
      <c r="A507" s="12" t="s">
        <v>336</v>
      </c>
      <c r="B507" s="13">
        <v>1.7599</v>
      </c>
      <c r="C507" s="14">
        <v>45210.538999999997</v>
      </c>
      <c r="D507" s="15">
        <v>27195.312900000001</v>
      </c>
      <c r="E507" s="15">
        <v>36318.452100000002</v>
      </c>
      <c r="F507" s="82">
        <v>52820.284399999997</v>
      </c>
      <c r="G507" s="15">
        <v>62300.125399999997</v>
      </c>
      <c r="H507" s="15">
        <v>45729.6927</v>
      </c>
      <c r="I507" s="16">
        <v>10.33</v>
      </c>
      <c r="J507" s="16">
        <v>6.73</v>
      </c>
      <c r="K507" s="16">
        <v>10.79</v>
      </c>
      <c r="L507" s="16">
        <v>170.34309999999999</v>
      </c>
      <c r="M507" s="76" t="s">
        <v>109</v>
      </c>
    </row>
    <row r="508" spans="1:13">
      <c r="A508" s="18" t="s">
        <v>987</v>
      </c>
      <c r="B508" s="19">
        <v>0.59830000000000005</v>
      </c>
      <c r="C508" s="20">
        <v>39429.526700000002</v>
      </c>
      <c r="D508" s="21">
        <v>26866.7978</v>
      </c>
      <c r="E508" s="21">
        <v>33581.358399999997</v>
      </c>
      <c r="F508" s="82">
        <v>47798.344499999999</v>
      </c>
      <c r="G508" s="21">
        <v>57363.189599999998</v>
      </c>
      <c r="H508" s="21">
        <v>40518.717700000001</v>
      </c>
      <c r="I508" s="22">
        <v>8.4600000000000009</v>
      </c>
      <c r="J508" s="22">
        <v>5.0999999999999996</v>
      </c>
      <c r="K508" s="22">
        <v>10.029999999999999</v>
      </c>
      <c r="L508" s="22">
        <v>171.96430000000001</v>
      </c>
      <c r="M508" s="78" t="s">
        <v>105</v>
      </c>
    </row>
    <row r="509" spans="1:13">
      <c r="A509" s="18" t="s">
        <v>988</v>
      </c>
      <c r="B509" s="19">
        <v>0.31719999999999998</v>
      </c>
      <c r="C509" s="20">
        <v>51040.565000000002</v>
      </c>
      <c r="D509" s="21">
        <v>41528.738899999997</v>
      </c>
      <c r="E509" s="21">
        <v>45086.367400000003</v>
      </c>
      <c r="F509" s="82">
        <v>57520.186000000002</v>
      </c>
      <c r="G509" s="21">
        <v>68144.339699999997</v>
      </c>
      <c r="H509" s="21">
        <v>54534.89</v>
      </c>
      <c r="I509" s="22">
        <v>12.68</v>
      </c>
      <c r="J509" s="22">
        <v>8.7200000000000006</v>
      </c>
      <c r="K509" s="22">
        <v>10.35</v>
      </c>
      <c r="L509" s="22">
        <v>169.27979999999999</v>
      </c>
      <c r="M509" s="78" t="s">
        <v>242</v>
      </c>
    </row>
    <row r="510" spans="1:13">
      <c r="A510" s="18" t="s">
        <v>989</v>
      </c>
      <c r="B510" s="19">
        <v>0.46939999999999998</v>
      </c>
      <c r="C510" s="20">
        <v>48543.104700000004</v>
      </c>
      <c r="D510" s="21">
        <v>38979.468000000001</v>
      </c>
      <c r="E510" s="21">
        <v>43861.638299999999</v>
      </c>
      <c r="F510" s="82">
        <v>55680.116699999999</v>
      </c>
      <c r="G510" s="21">
        <v>65486.268900000003</v>
      </c>
      <c r="H510" s="21">
        <v>51321.2929</v>
      </c>
      <c r="I510" s="22">
        <v>11</v>
      </c>
      <c r="J510" s="22">
        <v>7.84</v>
      </c>
      <c r="K510" s="22">
        <v>11.63</v>
      </c>
      <c r="L510" s="22">
        <v>168.92570000000001</v>
      </c>
      <c r="M510" s="78" t="s">
        <v>109</v>
      </c>
    </row>
    <row r="511" spans="1:13">
      <c r="A511" s="12" t="s">
        <v>337</v>
      </c>
      <c r="B511" s="13">
        <v>3.4887999999999999</v>
      </c>
      <c r="C511" s="14">
        <v>43014.008600000001</v>
      </c>
      <c r="D511" s="15">
        <v>29070.786</v>
      </c>
      <c r="E511" s="15">
        <v>35788.328399999999</v>
      </c>
      <c r="F511" s="82">
        <v>54282.163399999998</v>
      </c>
      <c r="G511" s="15">
        <v>68858.855100000001</v>
      </c>
      <c r="H511" s="15">
        <v>46992.345699999998</v>
      </c>
      <c r="I511" s="16">
        <v>16.43</v>
      </c>
      <c r="J511" s="16">
        <v>3.22</v>
      </c>
      <c r="K511" s="16">
        <v>9.5</v>
      </c>
      <c r="L511" s="16">
        <v>173.29050000000001</v>
      </c>
      <c r="M511" s="76" t="s">
        <v>109</v>
      </c>
    </row>
    <row r="512" spans="1:13">
      <c r="A512" s="18" t="s">
        <v>990</v>
      </c>
      <c r="B512" s="19">
        <v>0.51380000000000003</v>
      </c>
      <c r="C512" s="20">
        <v>42944.157399999996</v>
      </c>
      <c r="D512" s="21">
        <v>32024.430199999999</v>
      </c>
      <c r="E512" s="21">
        <v>37332.111299999997</v>
      </c>
      <c r="F512" s="82">
        <v>50799.448299999996</v>
      </c>
      <c r="G512" s="21">
        <v>67736.491299999994</v>
      </c>
      <c r="H512" s="21">
        <v>47419.629399999998</v>
      </c>
      <c r="I512" s="22">
        <v>19.649999999999999</v>
      </c>
      <c r="J512" s="22">
        <v>1.58</v>
      </c>
      <c r="K512" s="22">
        <v>10.63</v>
      </c>
      <c r="L512" s="22">
        <v>174.3348</v>
      </c>
      <c r="M512" s="78" t="s">
        <v>109</v>
      </c>
    </row>
    <row r="513" spans="1:13">
      <c r="A513" s="18" t="s">
        <v>991</v>
      </c>
      <c r="B513" s="19">
        <v>0.4294</v>
      </c>
      <c r="C513" s="20">
        <v>48808.823700000001</v>
      </c>
      <c r="D513" s="21">
        <v>33520.452899999997</v>
      </c>
      <c r="E513" s="21">
        <v>38854.4588</v>
      </c>
      <c r="F513" s="82">
        <v>58402.913800000002</v>
      </c>
      <c r="G513" s="21">
        <v>67463.221900000004</v>
      </c>
      <c r="H513" s="21">
        <v>49709.464699999997</v>
      </c>
      <c r="I513" s="22">
        <v>15.18</v>
      </c>
      <c r="J513" s="22">
        <v>3.49</v>
      </c>
      <c r="K513" s="22">
        <v>10.92</v>
      </c>
      <c r="L513" s="22">
        <v>173.1251</v>
      </c>
      <c r="M513" s="78" t="s">
        <v>109</v>
      </c>
    </row>
    <row r="514" spans="1:13">
      <c r="A514" s="18" t="s">
        <v>992</v>
      </c>
      <c r="B514" s="19">
        <v>0.39839999999999998</v>
      </c>
      <c r="C514" s="20">
        <v>54255.1057</v>
      </c>
      <c r="D514" s="21">
        <v>35994.484900000003</v>
      </c>
      <c r="E514" s="21">
        <v>43704.4182</v>
      </c>
      <c r="F514" s="82">
        <v>64471.852500000001</v>
      </c>
      <c r="G514" s="21">
        <v>74299.134300000005</v>
      </c>
      <c r="H514" s="21">
        <v>55035.997300000003</v>
      </c>
      <c r="I514" s="22">
        <v>12.51</v>
      </c>
      <c r="J514" s="22">
        <v>9.0299999999999994</v>
      </c>
      <c r="K514" s="22">
        <v>9.8800000000000008</v>
      </c>
      <c r="L514" s="22">
        <v>169.9228</v>
      </c>
      <c r="M514" s="78" t="s">
        <v>109</v>
      </c>
    </row>
    <row r="515" spans="1:13">
      <c r="A515" s="12" t="s">
        <v>338</v>
      </c>
      <c r="B515" s="13">
        <v>81.790400000000005</v>
      </c>
      <c r="C515" s="14">
        <v>29142.5209</v>
      </c>
      <c r="D515" s="15">
        <v>18509.8246</v>
      </c>
      <c r="E515" s="15">
        <v>22052.201000000001</v>
      </c>
      <c r="F515" s="82">
        <v>37091.412499999999</v>
      </c>
      <c r="G515" s="15">
        <v>46163.284</v>
      </c>
      <c r="H515" s="15">
        <v>31652.831300000002</v>
      </c>
      <c r="I515" s="16">
        <v>11.68</v>
      </c>
      <c r="J515" s="16">
        <v>0.54</v>
      </c>
      <c r="K515" s="16">
        <v>9.5500000000000007</v>
      </c>
      <c r="L515" s="16">
        <v>171.45660000000001</v>
      </c>
      <c r="M515" s="76" t="s">
        <v>109</v>
      </c>
    </row>
    <row r="516" spans="1:13">
      <c r="A516" s="12" t="s">
        <v>339</v>
      </c>
      <c r="B516" s="13">
        <v>15.270099999999999</v>
      </c>
      <c r="C516" s="14">
        <v>34119.127699999997</v>
      </c>
      <c r="D516" s="15">
        <v>20817.25</v>
      </c>
      <c r="E516" s="15">
        <v>25973.0409</v>
      </c>
      <c r="F516" s="82">
        <v>43614.2664</v>
      </c>
      <c r="G516" s="15">
        <v>53463.695800000001</v>
      </c>
      <c r="H516" s="15">
        <v>36414.523500000003</v>
      </c>
      <c r="I516" s="16">
        <v>13.39</v>
      </c>
      <c r="J516" s="16">
        <v>0.92</v>
      </c>
      <c r="K516" s="16">
        <v>10.27</v>
      </c>
      <c r="L516" s="16">
        <v>171.59450000000001</v>
      </c>
      <c r="M516" s="76" t="s">
        <v>109</v>
      </c>
    </row>
    <row r="517" spans="1:13">
      <c r="A517" s="12" t="s">
        <v>340</v>
      </c>
      <c r="B517" s="13">
        <v>0.25729999999999997</v>
      </c>
      <c r="C517" s="14">
        <v>34720.568399999996</v>
      </c>
      <c r="D517" s="15">
        <v>24021.762699999999</v>
      </c>
      <c r="E517" s="15">
        <v>30889.116600000001</v>
      </c>
      <c r="F517" s="82">
        <v>45050.611499999999</v>
      </c>
      <c r="G517" s="15">
        <v>51997.479500000001</v>
      </c>
      <c r="H517" s="15">
        <v>37989.415399999998</v>
      </c>
      <c r="I517" s="16">
        <v>11.15</v>
      </c>
      <c r="J517" s="16">
        <v>1.41</v>
      </c>
      <c r="K517" s="16">
        <v>11.87</v>
      </c>
      <c r="L517" s="16">
        <v>173.09049999999999</v>
      </c>
      <c r="M517" s="76" t="s">
        <v>105</v>
      </c>
    </row>
    <row r="518" spans="1:13">
      <c r="A518" s="12" t="s">
        <v>341</v>
      </c>
      <c r="B518" s="13">
        <v>2.7315</v>
      </c>
      <c r="C518" s="14">
        <v>37440.588400000001</v>
      </c>
      <c r="D518" s="15">
        <v>28385.793000000001</v>
      </c>
      <c r="E518" s="15">
        <v>31719.2657</v>
      </c>
      <c r="F518" s="82">
        <v>44451.399599999997</v>
      </c>
      <c r="G518" s="15">
        <v>53562.263800000001</v>
      </c>
      <c r="H518" s="15">
        <v>40157.124600000003</v>
      </c>
      <c r="I518" s="16">
        <v>15.21</v>
      </c>
      <c r="J518" s="16">
        <v>1.2</v>
      </c>
      <c r="K518" s="16">
        <v>10.75</v>
      </c>
      <c r="L518" s="16">
        <v>171.84809999999999</v>
      </c>
      <c r="M518" s="76" t="s">
        <v>109</v>
      </c>
    </row>
    <row r="519" spans="1:13">
      <c r="A519" s="18" t="s">
        <v>993</v>
      </c>
      <c r="B519" s="19">
        <v>1.1693</v>
      </c>
      <c r="C519" s="20">
        <v>34647.929499999998</v>
      </c>
      <c r="D519" s="21">
        <v>28404.0687</v>
      </c>
      <c r="E519" s="21">
        <v>31604.9984</v>
      </c>
      <c r="F519" s="82">
        <v>41250.92</v>
      </c>
      <c r="G519" s="21">
        <v>50305.995199999998</v>
      </c>
      <c r="H519" s="21">
        <v>38124.583299999998</v>
      </c>
      <c r="I519" s="22">
        <v>18.079999999999998</v>
      </c>
      <c r="J519" s="22">
        <v>1.34</v>
      </c>
      <c r="K519" s="22">
        <v>11.27</v>
      </c>
      <c r="L519" s="22">
        <v>171.2886</v>
      </c>
      <c r="M519" s="78" t="s">
        <v>109</v>
      </c>
    </row>
    <row r="520" spans="1:13">
      <c r="A520" s="18" t="s">
        <v>994</v>
      </c>
      <c r="B520" s="19">
        <v>0.22900000000000001</v>
      </c>
      <c r="C520" s="20">
        <v>39455.665500000003</v>
      </c>
      <c r="D520" s="21">
        <v>29444.994299999998</v>
      </c>
      <c r="E520" s="21">
        <v>34233.236499999999</v>
      </c>
      <c r="F520" s="82">
        <v>45963.263899999998</v>
      </c>
      <c r="G520" s="21">
        <v>55935.230900000002</v>
      </c>
      <c r="H520" s="21">
        <v>42933.671900000001</v>
      </c>
      <c r="I520" s="22">
        <v>18.79</v>
      </c>
      <c r="J520" s="22">
        <v>1.48</v>
      </c>
      <c r="K520" s="22">
        <v>11.79</v>
      </c>
      <c r="L520" s="22">
        <v>170.8107</v>
      </c>
      <c r="M520" s="78" t="s">
        <v>109</v>
      </c>
    </row>
    <row r="521" spans="1:13">
      <c r="A521" s="18" t="s">
        <v>995</v>
      </c>
      <c r="B521" s="19">
        <v>0.99580000000000002</v>
      </c>
      <c r="C521" s="20">
        <v>37968.103499999997</v>
      </c>
      <c r="D521" s="21">
        <v>27606.825000000001</v>
      </c>
      <c r="E521" s="21">
        <v>29911.5432</v>
      </c>
      <c r="F521" s="82">
        <v>43879.857400000001</v>
      </c>
      <c r="G521" s="21">
        <v>52107.091899999999</v>
      </c>
      <c r="H521" s="21">
        <v>39510.849300000002</v>
      </c>
      <c r="I521" s="22">
        <v>8.4</v>
      </c>
      <c r="J521" s="22">
        <v>1.44</v>
      </c>
      <c r="K521" s="22">
        <v>10.48</v>
      </c>
      <c r="L521" s="22">
        <v>172.2835</v>
      </c>
      <c r="M521" s="78" t="s">
        <v>105</v>
      </c>
    </row>
    <row r="522" spans="1:13">
      <c r="A522" s="12" t="s">
        <v>342</v>
      </c>
      <c r="B522" s="13">
        <v>7.1079999999999997</v>
      </c>
      <c r="C522" s="14">
        <v>29454.092000000001</v>
      </c>
      <c r="D522" s="15">
        <v>25276.2886</v>
      </c>
      <c r="E522" s="15">
        <v>27779.699799999999</v>
      </c>
      <c r="F522" s="82">
        <v>32668.893899999999</v>
      </c>
      <c r="G522" s="15">
        <v>36796.274400000002</v>
      </c>
      <c r="H522" s="15">
        <v>30675.2988</v>
      </c>
      <c r="I522" s="16">
        <v>13.71</v>
      </c>
      <c r="J522" s="16">
        <v>1.59</v>
      </c>
      <c r="K522" s="16">
        <v>10.19</v>
      </c>
      <c r="L522" s="16">
        <v>171.24799999999999</v>
      </c>
      <c r="M522" s="76" t="s">
        <v>242</v>
      </c>
    </row>
    <row r="523" spans="1:13">
      <c r="A523" s="18" t="s">
        <v>996</v>
      </c>
      <c r="B523" s="19">
        <v>0.55379999999999996</v>
      </c>
      <c r="C523" s="20">
        <v>34098.698499999999</v>
      </c>
      <c r="D523" s="21">
        <v>28320.4859</v>
      </c>
      <c r="E523" s="21">
        <v>30980.673299999999</v>
      </c>
      <c r="F523" s="82">
        <v>43550.5527</v>
      </c>
      <c r="G523" s="21">
        <v>50488.519200000002</v>
      </c>
      <c r="H523" s="21">
        <v>36986.394200000002</v>
      </c>
      <c r="I523" s="22">
        <v>7.66</v>
      </c>
      <c r="J523" s="22">
        <v>1.69</v>
      </c>
      <c r="K523" s="22">
        <v>12.04</v>
      </c>
      <c r="L523" s="22">
        <v>172.48589999999999</v>
      </c>
      <c r="M523" s="78" t="s">
        <v>109</v>
      </c>
    </row>
    <row r="524" spans="1:13">
      <c r="A524" s="18" t="s">
        <v>997</v>
      </c>
      <c r="B524" s="19">
        <v>0.89180000000000004</v>
      </c>
      <c r="C524" s="20">
        <v>31136.194500000001</v>
      </c>
      <c r="D524" s="21">
        <v>20150.075000000001</v>
      </c>
      <c r="E524" s="21">
        <v>25960.644100000001</v>
      </c>
      <c r="F524" s="82">
        <v>35978.779699999999</v>
      </c>
      <c r="G524" s="21">
        <v>40645.633900000001</v>
      </c>
      <c r="H524" s="21">
        <v>31006.061900000001</v>
      </c>
      <c r="I524" s="22">
        <v>17.03</v>
      </c>
      <c r="J524" s="22">
        <v>4.8099999999999996</v>
      </c>
      <c r="K524" s="22">
        <v>7.45</v>
      </c>
      <c r="L524" s="22">
        <v>174.85069999999999</v>
      </c>
      <c r="M524" s="78" t="s">
        <v>105</v>
      </c>
    </row>
    <row r="525" spans="1:13">
      <c r="A525" s="12" t="s">
        <v>343</v>
      </c>
      <c r="B525" s="13">
        <v>3.7097000000000002</v>
      </c>
      <c r="C525" s="14">
        <v>31702.1603</v>
      </c>
      <c r="D525" s="15">
        <v>17914.048200000001</v>
      </c>
      <c r="E525" s="15">
        <v>25292.982899999999</v>
      </c>
      <c r="F525" s="82">
        <v>46553.900800000003</v>
      </c>
      <c r="G525" s="15">
        <v>60185.422500000001</v>
      </c>
      <c r="H525" s="15">
        <v>37386.563999999998</v>
      </c>
      <c r="I525" s="16">
        <v>19.649999999999999</v>
      </c>
      <c r="J525" s="16">
        <v>7.66</v>
      </c>
      <c r="K525" s="16">
        <v>8.7799999999999994</v>
      </c>
      <c r="L525" s="16">
        <v>167.2764</v>
      </c>
      <c r="M525" s="76" t="s">
        <v>105</v>
      </c>
    </row>
    <row r="526" spans="1:13">
      <c r="A526" s="18" t="s">
        <v>344</v>
      </c>
      <c r="B526" s="19">
        <v>0.88009999999999999</v>
      </c>
      <c r="C526" s="20">
        <v>27968.9768</v>
      </c>
      <c r="D526" s="21">
        <v>24464.393899999999</v>
      </c>
      <c r="E526" s="21">
        <v>26050.565500000001</v>
      </c>
      <c r="F526" s="82">
        <v>30569.429400000001</v>
      </c>
      <c r="G526" s="21">
        <v>34135.801500000001</v>
      </c>
      <c r="H526" s="21">
        <v>29316.516899999999</v>
      </c>
      <c r="I526" s="22">
        <v>23.74</v>
      </c>
      <c r="J526" s="22">
        <v>4.83</v>
      </c>
      <c r="K526" s="22">
        <v>10.029999999999999</v>
      </c>
      <c r="L526" s="22">
        <v>171.71420000000001</v>
      </c>
      <c r="M526" s="78" t="s">
        <v>109</v>
      </c>
    </row>
    <row r="527" spans="1:13">
      <c r="A527" s="12" t="s">
        <v>345</v>
      </c>
      <c r="B527" s="13">
        <v>1.7354000000000001</v>
      </c>
      <c r="C527" s="14">
        <v>38771.134899999997</v>
      </c>
      <c r="D527" s="15">
        <v>24138.424200000001</v>
      </c>
      <c r="E527" s="15">
        <v>31961.8583</v>
      </c>
      <c r="F527" s="82">
        <v>50015.668899999997</v>
      </c>
      <c r="G527" s="15">
        <v>62264.350200000001</v>
      </c>
      <c r="H527" s="15">
        <v>42347.778200000001</v>
      </c>
      <c r="I527" s="16">
        <v>15.99</v>
      </c>
      <c r="J527" s="16">
        <v>0.37</v>
      </c>
      <c r="K527" s="16">
        <v>11.92</v>
      </c>
      <c r="L527" s="16">
        <v>171.91630000000001</v>
      </c>
      <c r="M527" s="76" t="s">
        <v>105</v>
      </c>
    </row>
    <row r="528" spans="1:13">
      <c r="A528" s="12" t="s">
        <v>346</v>
      </c>
      <c r="B528" s="13">
        <v>2.5015999999999998</v>
      </c>
      <c r="C528" s="14">
        <v>28009.8033</v>
      </c>
      <c r="D528" s="15">
        <v>17372.004099999998</v>
      </c>
      <c r="E528" s="15">
        <v>20810.505499999999</v>
      </c>
      <c r="F528" s="82">
        <v>39665.590300000003</v>
      </c>
      <c r="G528" s="15">
        <v>54652.473700000002</v>
      </c>
      <c r="H528" s="15">
        <v>32852.732300000003</v>
      </c>
      <c r="I528" s="16">
        <v>19.86</v>
      </c>
      <c r="J528" s="16">
        <v>1.0900000000000001</v>
      </c>
      <c r="K528" s="16">
        <v>10.25</v>
      </c>
      <c r="L528" s="16">
        <v>172.2996</v>
      </c>
      <c r="M528" s="76" t="s">
        <v>105</v>
      </c>
    </row>
    <row r="529" spans="1:13">
      <c r="A529" s="18" t="s">
        <v>347</v>
      </c>
      <c r="B529" s="19">
        <v>1.7548999999999999</v>
      </c>
      <c r="C529" s="20">
        <v>32317.629199999999</v>
      </c>
      <c r="D529" s="21">
        <v>20354.640800000001</v>
      </c>
      <c r="E529" s="21">
        <v>23483.046300000002</v>
      </c>
      <c r="F529" s="82">
        <v>42589.571199999998</v>
      </c>
      <c r="G529" s="21">
        <v>55218.6708</v>
      </c>
      <c r="H529" s="21">
        <v>35227.626799999998</v>
      </c>
      <c r="I529" s="22">
        <v>24.2</v>
      </c>
      <c r="J529" s="22">
        <v>1.31</v>
      </c>
      <c r="K529" s="22">
        <v>9.69</v>
      </c>
      <c r="L529" s="22">
        <v>171.84690000000001</v>
      </c>
      <c r="M529" s="78" t="s">
        <v>105</v>
      </c>
    </row>
    <row r="530" spans="1:13">
      <c r="A530" s="12" t="s">
        <v>348</v>
      </c>
      <c r="B530" s="13">
        <v>18.709199999999999</v>
      </c>
      <c r="C530" s="14">
        <v>37027.097900000001</v>
      </c>
      <c r="D530" s="15">
        <v>25493.142400000001</v>
      </c>
      <c r="E530" s="15">
        <v>30244.43</v>
      </c>
      <c r="F530" s="82">
        <v>46245.5962</v>
      </c>
      <c r="G530" s="15">
        <v>56505.210899999998</v>
      </c>
      <c r="H530" s="15">
        <v>39789.571100000001</v>
      </c>
      <c r="I530" s="16">
        <v>16.2</v>
      </c>
      <c r="J530" s="16">
        <v>2.1800000000000002</v>
      </c>
      <c r="K530" s="16">
        <v>11.2</v>
      </c>
      <c r="L530" s="16">
        <v>172.2063</v>
      </c>
      <c r="M530" s="76" t="s">
        <v>109</v>
      </c>
    </row>
    <row r="531" spans="1:13">
      <c r="A531" s="12" t="s">
        <v>349</v>
      </c>
      <c r="B531" s="13">
        <v>1.1588000000000001</v>
      </c>
      <c r="C531" s="14">
        <v>35689.223299999998</v>
      </c>
      <c r="D531" s="15">
        <v>26400.25</v>
      </c>
      <c r="E531" s="15">
        <v>30616.7395</v>
      </c>
      <c r="F531" s="82">
        <v>41549.800300000003</v>
      </c>
      <c r="G531" s="15">
        <v>52320.797899999998</v>
      </c>
      <c r="H531" s="15">
        <v>38068.072200000002</v>
      </c>
      <c r="I531" s="16">
        <v>16.25</v>
      </c>
      <c r="J531" s="16">
        <v>3.38</v>
      </c>
      <c r="K531" s="16">
        <v>10.41</v>
      </c>
      <c r="L531" s="16">
        <v>167.6198</v>
      </c>
      <c r="M531" s="76" t="s">
        <v>109</v>
      </c>
    </row>
    <row r="532" spans="1:13">
      <c r="A532" s="12" t="s">
        <v>350</v>
      </c>
      <c r="B532" s="13">
        <v>5.5461</v>
      </c>
      <c r="C532" s="14">
        <v>30639.5108</v>
      </c>
      <c r="D532" s="15">
        <v>21591.395499999999</v>
      </c>
      <c r="E532" s="15">
        <v>26347.464599999999</v>
      </c>
      <c r="F532" s="82">
        <v>35817.358800000002</v>
      </c>
      <c r="G532" s="15">
        <v>41464.6034</v>
      </c>
      <c r="H532" s="15">
        <v>31393.6142</v>
      </c>
      <c r="I532" s="16">
        <v>9.2200000000000006</v>
      </c>
      <c r="J532" s="16">
        <v>6.81</v>
      </c>
      <c r="K532" s="16">
        <v>8.4600000000000009</v>
      </c>
      <c r="L532" s="16">
        <v>176.51060000000001</v>
      </c>
      <c r="M532" s="76" t="s">
        <v>109</v>
      </c>
    </row>
    <row r="533" spans="1:13">
      <c r="A533" s="12" t="s">
        <v>351</v>
      </c>
      <c r="B533" s="13">
        <v>0.75339999999999996</v>
      </c>
      <c r="C533" s="14">
        <v>32520.974699999999</v>
      </c>
      <c r="D533" s="15">
        <v>27804.356899999999</v>
      </c>
      <c r="E533" s="15">
        <v>29329.459500000001</v>
      </c>
      <c r="F533" s="82">
        <v>39727.5458</v>
      </c>
      <c r="G533" s="15">
        <v>49903.112500000003</v>
      </c>
      <c r="H533" s="15">
        <v>35458.466999999997</v>
      </c>
      <c r="I533" s="16">
        <v>9.09</v>
      </c>
      <c r="J533" s="16">
        <v>5.93</v>
      </c>
      <c r="K533" s="16">
        <v>10.92</v>
      </c>
      <c r="L533" s="16">
        <v>172.8141</v>
      </c>
      <c r="M533" s="76" t="s">
        <v>109</v>
      </c>
    </row>
    <row r="534" spans="1:13">
      <c r="A534" s="12" t="s">
        <v>352</v>
      </c>
      <c r="B534" s="13">
        <v>9.2800999999999991</v>
      </c>
      <c r="C534" s="14">
        <v>30024.666099999999</v>
      </c>
      <c r="D534" s="15">
        <v>19367.672500000001</v>
      </c>
      <c r="E534" s="15">
        <v>22787.237099999998</v>
      </c>
      <c r="F534" s="82">
        <v>37921.489800000003</v>
      </c>
      <c r="G534" s="15">
        <v>45135.020199999999</v>
      </c>
      <c r="H534" s="15">
        <v>31488.638299999999</v>
      </c>
      <c r="I534" s="16">
        <v>11.44</v>
      </c>
      <c r="J534" s="16">
        <v>2.36</v>
      </c>
      <c r="K534" s="16">
        <v>9.85</v>
      </c>
      <c r="L534" s="16">
        <v>172.20179999999999</v>
      </c>
      <c r="M534" s="76" t="s">
        <v>109</v>
      </c>
    </row>
    <row r="535" spans="1:13">
      <c r="A535" s="12" t="s">
        <v>353</v>
      </c>
      <c r="B535" s="13">
        <v>40.415399999999998</v>
      </c>
      <c r="C535" s="14">
        <v>33573.7765</v>
      </c>
      <c r="D535" s="15">
        <v>20911.126</v>
      </c>
      <c r="E535" s="15">
        <v>26625.266299999999</v>
      </c>
      <c r="F535" s="82">
        <v>41005.4807</v>
      </c>
      <c r="G535" s="15">
        <v>51212.231</v>
      </c>
      <c r="H535" s="15">
        <v>35722.961000000003</v>
      </c>
      <c r="I535" s="16">
        <v>13.04</v>
      </c>
      <c r="J535" s="16">
        <v>0.44</v>
      </c>
      <c r="K535" s="16">
        <v>9.99</v>
      </c>
      <c r="L535" s="16">
        <v>170.99529999999999</v>
      </c>
      <c r="M535" s="76" t="s">
        <v>109</v>
      </c>
    </row>
    <row r="536" spans="1:13">
      <c r="A536" s="18" t="s">
        <v>354</v>
      </c>
      <c r="B536" s="19">
        <v>26.596499999999999</v>
      </c>
      <c r="C536" s="20">
        <v>33387.082799999996</v>
      </c>
      <c r="D536" s="21">
        <v>20659.904900000001</v>
      </c>
      <c r="E536" s="21">
        <v>26390.074499999999</v>
      </c>
      <c r="F536" s="82">
        <v>40920.673799999997</v>
      </c>
      <c r="G536" s="21">
        <v>51185.105199999998</v>
      </c>
      <c r="H536" s="21">
        <v>35563.9113</v>
      </c>
      <c r="I536" s="22">
        <v>12.98</v>
      </c>
      <c r="J536" s="22">
        <v>0.34</v>
      </c>
      <c r="K536" s="22">
        <v>9.85</v>
      </c>
      <c r="L536" s="22">
        <v>170.6687</v>
      </c>
      <c r="M536" s="78" t="s">
        <v>109</v>
      </c>
    </row>
    <row r="537" spans="1:13">
      <c r="A537" s="18" t="s">
        <v>355</v>
      </c>
      <c r="B537" s="19">
        <v>2.2906</v>
      </c>
      <c r="C537" s="20">
        <v>38629.265700000004</v>
      </c>
      <c r="D537" s="21">
        <v>26066.563900000001</v>
      </c>
      <c r="E537" s="21">
        <v>32330.53</v>
      </c>
      <c r="F537" s="82">
        <v>46729.805999999997</v>
      </c>
      <c r="G537" s="21">
        <v>55981.107199999999</v>
      </c>
      <c r="H537" s="21">
        <v>41099.827499999999</v>
      </c>
      <c r="I537" s="22">
        <v>12.83</v>
      </c>
      <c r="J537" s="22">
        <v>0.66</v>
      </c>
      <c r="K537" s="22">
        <v>10.91</v>
      </c>
      <c r="L537" s="22">
        <v>170.2029</v>
      </c>
      <c r="M537" s="78" t="s">
        <v>109</v>
      </c>
    </row>
    <row r="538" spans="1:13">
      <c r="A538" s="18" t="s">
        <v>356</v>
      </c>
      <c r="B538" s="19">
        <v>1.4944999999999999</v>
      </c>
      <c r="C538" s="20">
        <v>32666.669399999999</v>
      </c>
      <c r="D538" s="21">
        <v>18931.523099999999</v>
      </c>
      <c r="E538" s="21">
        <v>25583.2785</v>
      </c>
      <c r="F538" s="82">
        <v>38288.530899999998</v>
      </c>
      <c r="G538" s="21">
        <v>46181.368999999999</v>
      </c>
      <c r="H538" s="21">
        <v>32615.561099999999</v>
      </c>
      <c r="I538" s="22">
        <v>15.14</v>
      </c>
      <c r="J538" s="22">
        <v>0.59</v>
      </c>
      <c r="K538" s="22">
        <v>10.44</v>
      </c>
      <c r="L538" s="22">
        <v>172.47149999999999</v>
      </c>
      <c r="M538" s="78" t="s">
        <v>109</v>
      </c>
    </row>
    <row r="539" spans="1:13">
      <c r="A539" s="18" t="s">
        <v>998</v>
      </c>
      <c r="B539" s="19">
        <v>0.91659999999999997</v>
      </c>
      <c r="C539" s="20">
        <v>39902.5098</v>
      </c>
      <c r="D539" s="21">
        <v>23054.1558</v>
      </c>
      <c r="E539" s="21">
        <v>32455.0478</v>
      </c>
      <c r="F539" s="82">
        <v>50110.963799999998</v>
      </c>
      <c r="G539" s="21">
        <v>64901.523800000003</v>
      </c>
      <c r="H539" s="21">
        <v>43793.587599999999</v>
      </c>
      <c r="I539" s="22">
        <v>17.71</v>
      </c>
      <c r="J539" s="22">
        <v>1.03</v>
      </c>
      <c r="K539" s="22">
        <v>11.02</v>
      </c>
      <c r="L539" s="22">
        <v>172.16800000000001</v>
      </c>
      <c r="M539" s="78" t="s">
        <v>109</v>
      </c>
    </row>
    <row r="540" spans="1:13">
      <c r="A540" s="18" t="s">
        <v>357</v>
      </c>
      <c r="B540" s="19">
        <v>8.1403999999999996</v>
      </c>
      <c r="C540" s="20">
        <v>31643.487099999998</v>
      </c>
      <c r="D540" s="21">
        <v>20933.333299999998</v>
      </c>
      <c r="E540" s="21">
        <v>26072.25</v>
      </c>
      <c r="F540" s="82">
        <v>38661.796600000001</v>
      </c>
      <c r="G540" s="21">
        <v>46346.1322</v>
      </c>
      <c r="H540" s="21">
        <v>33336.987099999998</v>
      </c>
      <c r="I540" s="22">
        <v>12.73</v>
      </c>
      <c r="J540" s="22">
        <v>0.56000000000000005</v>
      </c>
      <c r="K540" s="22">
        <v>9.93</v>
      </c>
      <c r="L540" s="22">
        <v>171.7516</v>
      </c>
      <c r="M540" s="78" t="s">
        <v>109</v>
      </c>
    </row>
    <row r="541" spans="1:13">
      <c r="A541" s="18" t="s">
        <v>999</v>
      </c>
      <c r="B541" s="19">
        <v>0.72650000000000003</v>
      </c>
      <c r="C541" s="20">
        <v>40497.562599999997</v>
      </c>
      <c r="D541" s="21">
        <v>21953.5</v>
      </c>
      <c r="E541" s="21">
        <v>30846.903399999999</v>
      </c>
      <c r="F541" s="82">
        <v>54533.793700000002</v>
      </c>
      <c r="G541" s="21">
        <v>69128.441600000006</v>
      </c>
      <c r="H541" s="21">
        <v>45979.633199999997</v>
      </c>
      <c r="I541" s="22">
        <v>10.97</v>
      </c>
      <c r="J541" s="22">
        <v>0.93</v>
      </c>
      <c r="K541" s="22">
        <v>10.41</v>
      </c>
      <c r="L541" s="22">
        <v>172.93889999999999</v>
      </c>
      <c r="M541" s="78" t="s">
        <v>105</v>
      </c>
    </row>
    <row r="542" spans="1:13">
      <c r="A542" s="12" t="s">
        <v>358</v>
      </c>
      <c r="B542" s="13">
        <v>3.3203999999999998</v>
      </c>
      <c r="C542" s="14">
        <v>40241.922599999998</v>
      </c>
      <c r="D542" s="15">
        <v>29465.613499999999</v>
      </c>
      <c r="E542" s="15">
        <v>31860.503100000002</v>
      </c>
      <c r="F542" s="82">
        <v>50470.455000000002</v>
      </c>
      <c r="G542" s="15">
        <v>68831.100699999995</v>
      </c>
      <c r="H542" s="15">
        <v>45220.2984</v>
      </c>
      <c r="I542" s="16">
        <v>14.18</v>
      </c>
      <c r="J542" s="16">
        <v>1.33</v>
      </c>
      <c r="K542" s="16">
        <v>11.03</v>
      </c>
      <c r="L542" s="16">
        <v>172.87049999999999</v>
      </c>
      <c r="M542" s="76" t="s">
        <v>109</v>
      </c>
    </row>
    <row r="543" spans="1:13">
      <c r="A543" s="18" t="s">
        <v>663</v>
      </c>
      <c r="B543" s="19">
        <v>0.28799999999999998</v>
      </c>
      <c r="C543" s="20">
        <v>56603.3825</v>
      </c>
      <c r="D543" s="21">
        <v>38867.064700000003</v>
      </c>
      <c r="E543" s="21">
        <v>43828.8249</v>
      </c>
      <c r="F543" s="82">
        <v>72814.007199999993</v>
      </c>
      <c r="G543" s="21">
        <v>88248.488800000006</v>
      </c>
      <c r="H543" s="21">
        <v>61637.102299999999</v>
      </c>
      <c r="I543" s="22">
        <v>10.48</v>
      </c>
      <c r="J543" s="22">
        <v>0.81</v>
      </c>
      <c r="K543" s="22">
        <v>11.66</v>
      </c>
      <c r="L543" s="22">
        <v>172.0566</v>
      </c>
      <c r="M543" s="78" t="s">
        <v>109</v>
      </c>
    </row>
    <row r="544" spans="1:13">
      <c r="A544" s="18" t="s">
        <v>1000</v>
      </c>
      <c r="B544" s="19">
        <v>0.2414</v>
      </c>
      <c r="C544" s="20">
        <v>61556.815300000002</v>
      </c>
      <c r="D544" s="21">
        <v>40539.3851</v>
      </c>
      <c r="E544" s="21">
        <v>49501.8226</v>
      </c>
      <c r="F544" s="82">
        <v>83985.916500000007</v>
      </c>
      <c r="G544" s="21">
        <v>97481.522200000007</v>
      </c>
      <c r="H544" s="21">
        <v>68283.359800000006</v>
      </c>
      <c r="I544" s="22">
        <v>10.130000000000001</v>
      </c>
      <c r="J544" s="22">
        <v>0.14000000000000001</v>
      </c>
      <c r="K544" s="22">
        <v>10.98</v>
      </c>
      <c r="L544" s="22">
        <v>171.8888</v>
      </c>
      <c r="M544" s="78" t="s">
        <v>242</v>
      </c>
    </row>
    <row r="545" spans="1:13">
      <c r="A545" s="18" t="s">
        <v>359</v>
      </c>
      <c r="B545" s="19">
        <v>1.2463</v>
      </c>
      <c r="C545" s="20">
        <v>36662.573600000003</v>
      </c>
      <c r="D545" s="21">
        <v>29678.0805</v>
      </c>
      <c r="E545" s="21">
        <v>31867.667000000001</v>
      </c>
      <c r="F545" s="82">
        <v>43769.474399999999</v>
      </c>
      <c r="G545" s="21">
        <v>53674.456400000003</v>
      </c>
      <c r="H545" s="21">
        <v>39481.5841</v>
      </c>
      <c r="I545" s="22">
        <v>14.37</v>
      </c>
      <c r="J545" s="22">
        <v>1.3</v>
      </c>
      <c r="K545" s="22">
        <v>11.48</v>
      </c>
      <c r="L545" s="22">
        <v>174.0685</v>
      </c>
      <c r="M545" s="78" t="s">
        <v>109</v>
      </c>
    </row>
    <row r="546" spans="1:13">
      <c r="A546" s="18" t="s">
        <v>360</v>
      </c>
      <c r="B546" s="19">
        <v>0.95609999999999995</v>
      </c>
      <c r="C546" s="20">
        <v>43094.217100000002</v>
      </c>
      <c r="D546" s="21">
        <v>25951.7065</v>
      </c>
      <c r="E546" s="21">
        <v>34911.812100000003</v>
      </c>
      <c r="F546" s="82">
        <v>49617.191299999999</v>
      </c>
      <c r="G546" s="21">
        <v>61040.511599999998</v>
      </c>
      <c r="H546" s="21">
        <v>45420.986299999997</v>
      </c>
      <c r="I546" s="22">
        <v>18.68</v>
      </c>
      <c r="J546" s="22">
        <v>2.48</v>
      </c>
      <c r="K546" s="22">
        <v>10.68</v>
      </c>
      <c r="L546" s="22">
        <v>172.1515</v>
      </c>
      <c r="M546" s="78" t="s">
        <v>109</v>
      </c>
    </row>
    <row r="547" spans="1:13">
      <c r="A547" s="12" t="s">
        <v>361</v>
      </c>
      <c r="B547" s="13">
        <v>3.1806999999999999</v>
      </c>
      <c r="C547" s="14">
        <v>38806.285300000003</v>
      </c>
      <c r="D547" s="15">
        <v>25233.1234</v>
      </c>
      <c r="E547" s="15">
        <v>31799.2012</v>
      </c>
      <c r="F547" s="82">
        <v>48556.6558</v>
      </c>
      <c r="G547" s="15">
        <v>60066.0429</v>
      </c>
      <c r="H547" s="15">
        <v>41388.240700000002</v>
      </c>
      <c r="I547" s="16">
        <v>15.94</v>
      </c>
      <c r="J547" s="16">
        <v>0.64</v>
      </c>
      <c r="K547" s="16">
        <v>11.07</v>
      </c>
      <c r="L547" s="16">
        <v>171.852</v>
      </c>
      <c r="M547" s="76" t="s">
        <v>109</v>
      </c>
    </row>
    <row r="548" spans="1:13">
      <c r="A548" s="12" t="s">
        <v>362</v>
      </c>
      <c r="B548" s="13">
        <v>27.9785</v>
      </c>
      <c r="C548" s="14">
        <v>36326.592400000001</v>
      </c>
      <c r="D548" s="15">
        <v>24788.979500000001</v>
      </c>
      <c r="E548" s="15">
        <v>30502.521799999999</v>
      </c>
      <c r="F548" s="82">
        <v>43903.745300000002</v>
      </c>
      <c r="G548" s="15">
        <v>53744.935799999999</v>
      </c>
      <c r="H548" s="15">
        <v>38386.760900000001</v>
      </c>
      <c r="I548" s="16">
        <v>16.329999999999998</v>
      </c>
      <c r="J548" s="16">
        <v>2.52</v>
      </c>
      <c r="K548" s="16">
        <v>11.08</v>
      </c>
      <c r="L548" s="16">
        <v>171.8801</v>
      </c>
      <c r="M548" s="76" t="s">
        <v>109</v>
      </c>
    </row>
    <row r="549" spans="1:13">
      <c r="A549" s="12" t="s">
        <v>363</v>
      </c>
      <c r="B549" s="13">
        <v>8.0100999999999996</v>
      </c>
      <c r="C549" s="14">
        <v>43641.982400000001</v>
      </c>
      <c r="D549" s="15">
        <v>30174.979899999998</v>
      </c>
      <c r="E549" s="15">
        <v>35361.388599999998</v>
      </c>
      <c r="F549" s="82">
        <v>52759.190399999999</v>
      </c>
      <c r="G549" s="15">
        <v>63915.654399999999</v>
      </c>
      <c r="H549" s="15">
        <v>45671.911699999997</v>
      </c>
      <c r="I549" s="16">
        <v>13.89</v>
      </c>
      <c r="J549" s="16">
        <v>2.06</v>
      </c>
      <c r="K549" s="16">
        <v>11.82</v>
      </c>
      <c r="L549" s="16">
        <v>170.26429999999999</v>
      </c>
      <c r="M549" s="76" t="s">
        <v>109</v>
      </c>
    </row>
    <row r="550" spans="1:13">
      <c r="A550" s="12" t="s">
        <v>364</v>
      </c>
      <c r="B550" s="13">
        <v>25.712199999999999</v>
      </c>
      <c r="C550" s="14">
        <v>46719.056600000004</v>
      </c>
      <c r="D550" s="15">
        <v>27242.202700000002</v>
      </c>
      <c r="E550" s="15">
        <v>36499.959199999998</v>
      </c>
      <c r="F550" s="82">
        <v>55589.895299999996</v>
      </c>
      <c r="G550" s="15">
        <v>64814.256500000003</v>
      </c>
      <c r="H550" s="15">
        <v>46828.612200000003</v>
      </c>
      <c r="I550" s="16">
        <v>15.55</v>
      </c>
      <c r="J550" s="16">
        <v>8.0500000000000007</v>
      </c>
      <c r="K550" s="16">
        <v>10.61</v>
      </c>
      <c r="L550" s="16">
        <v>172.5164</v>
      </c>
      <c r="M550" s="76" t="s">
        <v>109</v>
      </c>
    </row>
    <row r="551" spans="1:13">
      <c r="A551" s="18" t="s">
        <v>365</v>
      </c>
      <c r="B551" s="19">
        <v>3.6743000000000001</v>
      </c>
      <c r="C551" s="20">
        <v>50271.360399999998</v>
      </c>
      <c r="D551" s="21">
        <v>26946.196800000002</v>
      </c>
      <c r="E551" s="21">
        <v>35210.430500000002</v>
      </c>
      <c r="F551" s="82">
        <v>56384.389300000003</v>
      </c>
      <c r="G551" s="21">
        <v>67118.299700000003</v>
      </c>
      <c r="H551" s="21">
        <v>47876.273099999999</v>
      </c>
      <c r="I551" s="22">
        <v>16.38</v>
      </c>
      <c r="J551" s="22">
        <v>6.23</v>
      </c>
      <c r="K551" s="22">
        <v>11.01</v>
      </c>
      <c r="L551" s="22">
        <v>173.36609999999999</v>
      </c>
      <c r="M551" s="78" t="s">
        <v>109</v>
      </c>
    </row>
    <row r="552" spans="1:13">
      <c r="A552" s="18" t="s">
        <v>366</v>
      </c>
      <c r="B552" s="19">
        <v>10.1046</v>
      </c>
      <c r="C552" s="20">
        <v>42752.2785</v>
      </c>
      <c r="D552" s="21">
        <v>24161.723999999998</v>
      </c>
      <c r="E552" s="21">
        <v>30621.510999999999</v>
      </c>
      <c r="F552" s="82">
        <v>55035.871500000001</v>
      </c>
      <c r="G552" s="21">
        <v>65591.767200000002</v>
      </c>
      <c r="H552" s="21">
        <v>44182.353799999997</v>
      </c>
      <c r="I552" s="22">
        <v>17</v>
      </c>
      <c r="J552" s="22">
        <v>5.23</v>
      </c>
      <c r="K552" s="22">
        <v>9.89</v>
      </c>
      <c r="L552" s="22">
        <v>172.35470000000001</v>
      </c>
      <c r="M552" s="78" t="s">
        <v>109</v>
      </c>
    </row>
    <row r="553" spans="1:13">
      <c r="A553" s="18" t="s">
        <v>367</v>
      </c>
      <c r="B553" s="19">
        <v>1.7743</v>
      </c>
      <c r="C553" s="20">
        <v>43952.848599999998</v>
      </c>
      <c r="D553" s="21">
        <v>31926.263200000001</v>
      </c>
      <c r="E553" s="21">
        <v>37413.677799999998</v>
      </c>
      <c r="F553" s="82">
        <v>53719.738599999997</v>
      </c>
      <c r="G553" s="21">
        <v>69822.898300000001</v>
      </c>
      <c r="H553" s="21">
        <v>47441.511200000001</v>
      </c>
      <c r="I553" s="22">
        <v>19.2</v>
      </c>
      <c r="J553" s="22">
        <v>4.54</v>
      </c>
      <c r="K553" s="22">
        <v>10.36</v>
      </c>
      <c r="L553" s="22">
        <v>173.57579999999999</v>
      </c>
      <c r="M553" s="78" t="s">
        <v>109</v>
      </c>
    </row>
    <row r="554" spans="1:13">
      <c r="A554" s="18" t="s">
        <v>368</v>
      </c>
      <c r="B554" s="19">
        <v>4.2285000000000004</v>
      </c>
      <c r="C554" s="20">
        <v>41418.7693</v>
      </c>
      <c r="D554" s="21">
        <v>29471.574400000001</v>
      </c>
      <c r="E554" s="21">
        <v>35207.341200000003</v>
      </c>
      <c r="F554" s="82">
        <v>48490.857600000003</v>
      </c>
      <c r="G554" s="21">
        <v>55962.364600000001</v>
      </c>
      <c r="H554" s="21">
        <v>42800.416799999999</v>
      </c>
      <c r="I554" s="22">
        <v>14.76</v>
      </c>
      <c r="J554" s="22">
        <v>4.37</v>
      </c>
      <c r="K554" s="22">
        <v>10.29</v>
      </c>
      <c r="L554" s="22">
        <v>171.42089999999999</v>
      </c>
      <c r="M554" s="78" t="s">
        <v>109</v>
      </c>
    </row>
    <row r="555" spans="1:13">
      <c r="A555" s="18" t="s">
        <v>369</v>
      </c>
      <c r="B555" s="19">
        <v>3.6040999999999999</v>
      </c>
      <c r="C555" s="20">
        <v>53430.499799999998</v>
      </c>
      <c r="D555" s="21">
        <v>46815.674299999999</v>
      </c>
      <c r="E555" s="21">
        <v>49852.095500000003</v>
      </c>
      <c r="F555" s="82">
        <v>57868.303599999999</v>
      </c>
      <c r="G555" s="21">
        <v>62603.497900000002</v>
      </c>
      <c r="H555" s="21">
        <v>54204.024100000002</v>
      </c>
      <c r="I555" s="22">
        <v>11.54</v>
      </c>
      <c r="J555" s="22">
        <v>18.93</v>
      </c>
      <c r="K555" s="22">
        <v>11.21</v>
      </c>
      <c r="L555" s="22">
        <v>171.41659999999999</v>
      </c>
      <c r="M555" s="78" t="s">
        <v>242</v>
      </c>
    </row>
    <row r="556" spans="1:13">
      <c r="A556" s="18" t="s">
        <v>370</v>
      </c>
      <c r="B556" s="19">
        <v>1.0175000000000001</v>
      </c>
      <c r="C556" s="20">
        <v>58545.070200000002</v>
      </c>
      <c r="D556" s="21">
        <v>48824.588400000001</v>
      </c>
      <c r="E556" s="21">
        <v>53463.922899999998</v>
      </c>
      <c r="F556" s="82">
        <v>67958.817200000005</v>
      </c>
      <c r="G556" s="21">
        <v>80208.858900000007</v>
      </c>
      <c r="H556" s="21">
        <v>61625.994500000001</v>
      </c>
      <c r="I556" s="22">
        <v>14.1</v>
      </c>
      <c r="J556" s="22">
        <v>16.89</v>
      </c>
      <c r="K556" s="22">
        <v>11.93</v>
      </c>
      <c r="L556" s="22">
        <v>182.42850000000001</v>
      </c>
      <c r="M556" s="78" t="s">
        <v>242</v>
      </c>
    </row>
    <row r="557" spans="1:13">
      <c r="A557" s="18" t="s">
        <v>1001</v>
      </c>
      <c r="B557" s="19">
        <v>0.23039999999999999</v>
      </c>
      <c r="C557" s="20">
        <v>47285.533600000002</v>
      </c>
      <c r="D557" s="21">
        <v>38680.261299999998</v>
      </c>
      <c r="E557" s="21">
        <v>43518.211799999997</v>
      </c>
      <c r="F557" s="82">
        <v>53512.0219</v>
      </c>
      <c r="G557" s="21">
        <v>58451.058400000002</v>
      </c>
      <c r="H557" s="21">
        <v>48207.0383</v>
      </c>
      <c r="I557" s="22">
        <v>12.2</v>
      </c>
      <c r="J557" s="22">
        <v>10.76</v>
      </c>
      <c r="K557" s="22">
        <v>15.1</v>
      </c>
      <c r="L557" s="22">
        <v>168.7534</v>
      </c>
      <c r="M557" s="78" t="s">
        <v>109</v>
      </c>
    </row>
    <row r="558" spans="1:13">
      <c r="A558" s="18" t="s">
        <v>1002</v>
      </c>
      <c r="B558" s="19">
        <v>0.97709999999999997</v>
      </c>
      <c r="C558" s="20">
        <v>41377.102500000001</v>
      </c>
      <c r="D558" s="21">
        <v>32410.076499999999</v>
      </c>
      <c r="E558" s="21">
        <v>36513.8943</v>
      </c>
      <c r="F558" s="82">
        <v>50321.935899999997</v>
      </c>
      <c r="G558" s="21">
        <v>63632.551500000001</v>
      </c>
      <c r="H558" s="21">
        <v>45754.116199999997</v>
      </c>
      <c r="I558" s="22">
        <v>14.64</v>
      </c>
      <c r="J558" s="22">
        <v>4.5199999999999996</v>
      </c>
      <c r="K558" s="22">
        <v>12.11</v>
      </c>
      <c r="L558" s="22">
        <v>168.35839999999999</v>
      </c>
      <c r="M558" s="78" t="s">
        <v>109</v>
      </c>
    </row>
    <row r="559" spans="1:13">
      <c r="A559" s="12" t="s">
        <v>371</v>
      </c>
      <c r="B559" s="13">
        <v>0.52010000000000001</v>
      </c>
      <c r="C559" s="14">
        <v>33561.430800000002</v>
      </c>
      <c r="D559" s="15">
        <v>27517.458699999999</v>
      </c>
      <c r="E559" s="15">
        <v>29690.574199999999</v>
      </c>
      <c r="F559" s="82">
        <v>38538.077499999999</v>
      </c>
      <c r="G559" s="15">
        <v>44688.840799999998</v>
      </c>
      <c r="H559" s="15">
        <v>34955.466800000002</v>
      </c>
      <c r="I559" s="16">
        <v>19.28</v>
      </c>
      <c r="J559" s="16">
        <v>0.92</v>
      </c>
      <c r="K559" s="16">
        <v>11.97</v>
      </c>
      <c r="L559" s="16">
        <v>173.34299999999999</v>
      </c>
      <c r="M559" s="76" t="s">
        <v>109</v>
      </c>
    </row>
    <row r="560" spans="1:13">
      <c r="A560" s="12" t="s">
        <v>372</v>
      </c>
      <c r="B560" s="13">
        <v>9.9664999999999999</v>
      </c>
      <c r="C560" s="14">
        <v>28071.773300000001</v>
      </c>
      <c r="D560" s="15">
        <v>25195.9548</v>
      </c>
      <c r="E560" s="15">
        <v>26173.922200000001</v>
      </c>
      <c r="F560" s="82">
        <v>31753.121999999999</v>
      </c>
      <c r="G560" s="15">
        <v>35448.821100000001</v>
      </c>
      <c r="H560" s="15">
        <v>29497.702300000001</v>
      </c>
      <c r="I560" s="16">
        <v>12.03</v>
      </c>
      <c r="J560" s="16">
        <v>2.39</v>
      </c>
      <c r="K560" s="16">
        <v>10.210000000000001</v>
      </c>
      <c r="L560" s="16">
        <v>176.94810000000001</v>
      </c>
      <c r="M560" s="76" t="s">
        <v>242</v>
      </c>
    </row>
    <row r="561" spans="1:13">
      <c r="A561" s="18" t="s">
        <v>373</v>
      </c>
      <c r="B561" s="19">
        <v>0.82950000000000002</v>
      </c>
      <c r="C561" s="20">
        <v>30226.566299999999</v>
      </c>
      <c r="D561" s="21">
        <v>23863.4166</v>
      </c>
      <c r="E561" s="21">
        <v>25702.437600000001</v>
      </c>
      <c r="F561" s="82">
        <v>36500.125599999999</v>
      </c>
      <c r="G561" s="21">
        <v>43459.561800000003</v>
      </c>
      <c r="H561" s="21">
        <v>32285.5118</v>
      </c>
      <c r="I561" s="22">
        <v>12.73</v>
      </c>
      <c r="J561" s="22">
        <v>0.9</v>
      </c>
      <c r="K561" s="22">
        <v>10.74</v>
      </c>
      <c r="L561" s="22">
        <v>171.09569999999999</v>
      </c>
      <c r="M561" s="78" t="s">
        <v>109</v>
      </c>
    </row>
    <row r="562" spans="1:13">
      <c r="A562" s="18" t="s">
        <v>374</v>
      </c>
      <c r="B562" s="19">
        <v>1.4724999999999999</v>
      </c>
      <c r="C562" s="20">
        <v>26324.076099999998</v>
      </c>
      <c r="D562" s="21">
        <v>24601.141500000002</v>
      </c>
      <c r="E562" s="21">
        <v>25336.7618</v>
      </c>
      <c r="F562" s="82">
        <v>28481.000800000002</v>
      </c>
      <c r="G562" s="21">
        <v>30901.768499999998</v>
      </c>
      <c r="H562" s="21">
        <v>27122.980100000001</v>
      </c>
      <c r="I562" s="22">
        <v>10.43</v>
      </c>
      <c r="J562" s="22">
        <v>1.01</v>
      </c>
      <c r="K562" s="22">
        <v>9.86</v>
      </c>
      <c r="L562" s="22">
        <v>178.30179999999999</v>
      </c>
      <c r="M562" s="78" t="s">
        <v>242</v>
      </c>
    </row>
    <row r="563" spans="1:13">
      <c r="A563" s="18" t="s">
        <v>375</v>
      </c>
      <c r="B563" s="19">
        <v>5.3918999999999997</v>
      </c>
      <c r="C563" s="20">
        <v>28056.242399999999</v>
      </c>
      <c r="D563" s="21">
        <v>25556.145100000002</v>
      </c>
      <c r="E563" s="21">
        <v>26323.2821</v>
      </c>
      <c r="F563" s="82">
        <v>32148.952099999999</v>
      </c>
      <c r="G563" s="21">
        <v>35957.250999999997</v>
      </c>
      <c r="H563" s="21">
        <v>29752.7238</v>
      </c>
      <c r="I563" s="22">
        <v>13.55</v>
      </c>
      <c r="J563" s="22">
        <v>1.28</v>
      </c>
      <c r="K563" s="22">
        <v>10.16</v>
      </c>
      <c r="L563" s="22">
        <v>179.69220000000001</v>
      </c>
      <c r="M563" s="78" t="s">
        <v>242</v>
      </c>
    </row>
    <row r="564" spans="1:13">
      <c r="A564" s="12" t="s">
        <v>376</v>
      </c>
      <c r="B564" s="13">
        <v>0.15279999999999999</v>
      </c>
      <c r="C564" s="14">
        <v>32629.656999999999</v>
      </c>
      <c r="D564" s="15">
        <v>19299.929100000001</v>
      </c>
      <c r="E564" s="15">
        <v>28017.051100000001</v>
      </c>
      <c r="F564" s="82">
        <v>45697.203099999999</v>
      </c>
      <c r="G564" s="15">
        <v>61125.886899999998</v>
      </c>
      <c r="H564" s="15">
        <v>38240.779900000001</v>
      </c>
      <c r="I564" s="16">
        <v>7.53</v>
      </c>
      <c r="J564" s="16">
        <v>4.25</v>
      </c>
      <c r="K564" s="16">
        <v>10.85</v>
      </c>
      <c r="L564" s="16">
        <v>175.32329999999999</v>
      </c>
      <c r="M564" s="76" t="s">
        <v>149</v>
      </c>
    </row>
    <row r="565" spans="1:13">
      <c r="A565" s="12" t="s">
        <v>377</v>
      </c>
      <c r="B565" s="13">
        <v>0.73470000000000002</v>
      </c>
      <c r="C565" s="14">
        <v>37899.447</v>
      </c>
      <c r="D565" s="15">
        <v>27905.9967</v>
      </c>
      <c r="E565" s="15">
        <v>32975.188900000001</v>
      </c>
      <c r="F565" s="82">
        <v>43893.438000000002</v>
      </c>
      <c r="G565" s="15">
        <v>52889.135600000001</v>
      </c>
      <c r="H565" s="15">
        <v>40166.932699999998</v>
      </c>
      <c r="I565" s="16">
        <v>17.63</v>
      </c>
      <c r="J565" s="16">
        <v>0.7</v>
      </c>
      <c r="K565" s="16">
        <v>11.44</v>
      </c>
      <c r="L565" s="16">
        <v>170.88050000000001</v>
      </c>
      <c r="M565" s="76" t="s">
        <v>109</v>
      </c>
    </row>
    <row r="566" spans="1:13">
      <c r="A566" s="12" t="s">
        <v>378</v>
      </c>
      <c r="B566" s="13">
        <v>4.5179</v>
      </c>
      <c r="C566" s="14">
        <v>40567.737300000001</v>
      </c>
      <c r="D566" s="15">
        <v>26270.135999999999</v>
      </c>
      <c r="E566" s="15">
        <v>33702.713300000003</v>
      </c>
      <c r="F566" s="82">
        <v>50097.506099999999</v>
      </c>
      <c r="G566" s="15">
        <v>64567.784099999997</v>
      </c>
      <c r="H566" s="15">
        <v>44134.560700000002</v>
      </c>
      <c r="I566" s="16">
        <v>12.9</v>
      </c>
      <c r="J566" s="16">
        <v>1.01</v>
      </c>
      <c r="K566" s="16">
        <v>11.42</v>
      </c>
      <c r="L566" s="16">
        <v>170.8964</v>
      </c>
      <c r="M566" s="76" t="s">
        <v>109</v>
      </c>
    </row>
    <row r="567" spans="1:13">
      <c r="A567" s="18" t="s">
        <v>667</v>
      </c>
      <c r="B567" s="19">
        <v>1.1805000000000001</v>
      </c>
      <c r="C567" s="20">
        <v>36705.353999999999</v>
      </c>
      <c r="D567" s="21">
        <v>24979.2088</v>
      </c>
      <c r="E567" s="21">
        <v>31704.821100000001</v>
      </c>
      <c r="F567" s="82">
        <v>43373.424500000001</v>
      </c>
      <c r="G567" s="21">
        <v>50715.940799999997</v>
      </c>
      <c r="H567" s="21">
        <v>37975.120600000002</v>
      </c>
      <c r="I567" s="22">
        <v>16.079999999999998</v>
      </c>
      <c r="J567" s="22">
        <v>1.1499999999999999</v>
      </c>
      <c r="K567" s="22">
        <v>9.82</v>
      </c>
      <c r="L567" s="22">
        <v>172.96199999999999</v>
      </c>
      <c r="M567" s="78" t="s">
        <v>109</v>
      </c>
    </row>
    <row r="568" spans="1:13">
      <c r="A568" s="12" t="s">
        <v>379</v>
      </c>
      <c r="B568" s="13">
        <v>1.6246</v>
      </c>
      <c r="C568" s="14">
        <v>42738.805399999997</v>
      </c>
      <c r="D568" s="15">
        <v>34907.881999999998</v>
      </c>
      <c r="E568" s="15">
        <v>38053.446199999998</v>
      </c>
      <c r="F568" s="82">
        <v>49776.816400000003</v>
      </c>
      <c r="G568" s="15">
        <v>57533.211300000003</v>
      </c>
      <c r="H568" s="15">
        <v>45118.473599999998</v>
      </c>
      <c r="I568" s="16">
        <v>11.34</v>
      </c>
      <c r="J568" s="16">
        <v>14.48</v>
      </c>
      <c r="K568" s="16">
        <v>8.33</v>
      </c>
      <c r="L568" s="16">
        <v>172.58879999999999</v>
      </c>
      <c r="M568" s="76" t="s">
        <v>109</v>
      </c>
    </row>
    <row r="569" spans="1:13">
      <c r="A569" s="18" t="s">
        <v>1003</v>
      </c>
      <c r="B569" s="19">
        <v>0.64680000000000004</v>
      </c>
      <c r="C569" s="20">
        <v>41122.902399999999</v>
      </c>
      <c r="D569" s="21">
        <v>36017.990400000002</v>
      </c>
      <c r="E569" s="21">
        <v>37752.685400000002</v>
      </c>
      <c r="F569" s="82">
        <v>48545.327499999999</v>
      </c>
      <c r="G569" s="21">
        <v>55409.732199999999</v>
      </c>
      <c r="H569" s="21">
        <v>44910.599900000001</v>
      </c>
      <c r="I569" s="22">
        <v>9.4700000000000006</v>
      </c>
      <c r="J569" s="22">
        <v>21.05</v>
      </c>
      <c r="K569" s="22">
        <v>8.1300000000000008</v>
      </c>
      <c r="L569" s="22">
        <v>163.79519999999999</v>
      </c>
      <c r="M569" s="78" t="s">
        <v>242</v>
      </c>
    </row>
    <row r="570" spans="1:13">
      <c r="A570" s="18" t="s">
        <v>1004</v>
      </c>
      <c r="B570" s="19">
        <v>0.97770000000000001</v>
      </c>
      <c r="C570" s="20">
        <v>43742.1322</v>
      </c>
      <c r="D570" s="21">
        <v>33739.8508</v>
      </c>
      <c r="E570" s="21">
        <v>38499.987800000003</v>
      </c>
      <c r="F570" s="82">
        <v>50722.005599999997</v>
      </c>
      <c r="G570" s="21">
        <v>58355.197200000002</v>
      </c>
      <c r="H570" s="21">
        <v>45255.993499999997</v>
      </c>
      <c r="I570" s="22">
        <v>12.57</v>
      </c>
      <c r="J570" s="22">
        <v>10.16</v>
      </c>
      <c r="K570" s="22">
        <v>8.4600000000000009</v>
      </c>
      <c r="L570" s="22">
        <v>178.40629999999999</v>
      </c>
      <c r="M570" s="78" t="s">
        <v>109</v>
      </c>
    </row>
    <row r="571" spans="1:13">
      <c r="A571" s="12" t="s">
        <v>380</v>
      </c>
      <c r="B571" s="13">
        <v>3.3325</v>
      </c>
      <c r="C571" s="14">
        <v>44361.325400000002</v>
      </c>
      <c r="D571" s="15">
        <v>35174.387499999997</v>
      </c>
      <c r="E571" s="15">
        <v>41496.072500000002</v>
      </c>
      <c r="F571" s="82">
        <v>48246.411</v>
      </c>
      <c r="G571" s="15">
        <v>53647.0697</v>
      </c>
      <c r="H571" s="15">
        <v>45101.884400000003</v>
      </c>
      <c r="I571" s="16">
        <v>13.85</v>
      </c>
      <c r="J571" s="16">
        <v>19.850000000000001</v>
      </c>
      <c r="K571" s="16">
        <v>12.67</v>
      </c>
      <c r="L571" s="16">
        <v>168.7176</v>
      </c>
      <c r="M571" s="76" t="s">
        <v>242</v>
      </c>
    </row>
    <row r="572" spans="1:13">
      <c r="A572" s="18" t="s">
        <v>1005</v>
      </c>
      <c r="B572" s="19">
        <v>0.37509999999999999</v>
      </c>
      <c r="C572" s="20">
        <v>44572.103300000002</v>
      </c>
      <c r="D572" s="21">
        <v>32862.649400000002</v>
      </c>
      <c r="E572" s="21">
        <v>36956.168599999997</v>
      </c>
      <c r="F572" s="82">
        <v>67566.811400000006</v>
      </c>
      <c r="G572" s="21">
        <v>83413.340599999996</v>
      </c>
      <c r="H572" s="21">
        <v>53513.957999999999</v>
      </c>
      <c r="I572" s="22">
        <v>34.56</v>
      </c>
      <c r="J572" s="22">
        <v>6.31</v>
      </c>
      <c r="K572" s="22">
        <v>16.43</v>
      </c>
      <c r="L572" s="22">
        <v>163.10079999999999</v>
      </c>
      <c r="M572" s="78" t="s">
        <v>109</v>
      </c>
    </row>
    <row r="573" spans="1:13">
      <c r="A573" s="12" t="s">
        <v>381</v>
      </c>
      <c r="B573" s="13">
        <v>34.629600000000003</v>
      </c>
      <c r="C573" s="14">
        <v>23672.048299999999</v>
      </c>
      <c r="D573" s="15">
        <v>18572.527600000001</v>
      </c>
      <c r="E573" s="15">
        <v>20399.1185</v>
      </c>
      <c r="F573" s="82">
        <v>30502.097900000001</v>
      </c>
      <c r="G573" s="15">
        <v>38419.088199999998</v>
      </c>
      <c r="H573" s="15">
        <v>26565.221300000001</v>
      </c>
      <c r="I573" s="16">
        <v>6.51</v>
      </c>
      <c r="J573" s="16">
        <v>3.51</v>
      </c>
      <c r="K573" s="16">
        <v>8.8699999999999992</v>
      </c>
      <c r="L573" s="16">
        <v>174.11170000000001</v>
      </c>
      <c r="M573" s="76" t="s">
        <v>109</v>
      </c>
    </row>
    <row r="574" spans="1:13">
      <c r="A574" s="18" t="s">
        <v>382</v>
      </c>
      <c r="B574" s="19">
        <v>24.744800000000001</v>
      </c>
      <c r="C574" s="20">
        <v>24966.482</v>
      </c>
      <c r="D574" s="21">
        <v>18977.501</v>
      </c>
      <c r="E574" s="21">
        <v>20810.440399999999</v>
      </c>
      <c r="F574" s="82">
        <v>32645.643599999999</v>
      </c>
      <c r="G574" s="21">
        <v>40650.8439</v>
      </c>
      <c r="H574" s="21">
        <v>27941.805199999999</v>
      </c>
      <c r="I574" s="22">
        <v>6.67</v>
      </c>
      <c r="J574" s="22">
        <v>3.69</v>
      </c>
      <c r="K574" s="22">
        <v>8.74</v>
      </c>
      <c r="L574" s="22">
        <v>174.43979999999999</v>
      </c>
      <c r="M574" s="78" t="s">
        <v>109</v>
      </c>
    </row>
    <row r="575" spans="1:13">
      <c r="A575" s="18" t="s">
        <v>383</v>
      </c>
      <c r="B575" s="19">
        <v>8.8458000000000006</v>
      </c>
      <c r="C575" s="20">
        <v>22078.097099999999</v>
      </c>
      <c r="D575" s="21">
        <v>17825.583699999999</v>
      </c>
      <c r="E575" s="21">
        <v>19137.1142</v>
      </c>
      <c r="F575" s="82">
        <v>25676.605100000001</v>
      </c>
      <c r="G575" s="21">
        <v>29650.113099999999</v>
      </c>
      <c r="H575" s="21">
        <v>23030.996299999999</v>
      </c>
      <c r="I575" s="22">
        <v>6.12</v>
      </c>
      <c r="J575" s="22">
        <v>3.03</v>
      </c>
      <c r="K575" s="22">
        <v>9.31</v>
      </c>
      <c r="L575" s="22">
        <v>173.4589</v>
      </c>
      <c r="M575" s="78" t="s">
        <v>105</v>
      </c>
    </row>
    <row r="576" spans="1:13">
      <c r="A576" s="12" t="s">
        <v>384</v>
      </c>
      <c r="B576" s="13">
        <v>27.720600000000001</v>
      </c>
      <c r="C576" s="14">
        <v>21188.158500000001</v>
      </c>
      <c r="D576" s="15">
        <v>17509.118200000001</v>
      </c>
      <c r="E576" s="15">
        <v>19742.985000000001</v>
      </c>
      <c r="F576" s="82">
        <v>26075.7425</v>
      </c>
      <c r="G576" s="15">
        <v>31977.207900000001</v>
      </c>
      <c r="H576" s="15">
        <v>23612.611499999999</v>
      </c>
      <c r="I576" s="16">
        <v>4.0199999999999996</v>
      </c>
      <c r="J576" s="16">
        <v>3.17</v>
      </c>
      <c r="K576" s="16">
        <v>8.16</v>
      </c>
      <c r="L576" s="16">
        <v>171.8578</v>
      </c>
      <c r="M576" s="76" t="s">
        <v>109</v>
      </c>
    </row>
    <row r="577" spans="1:13">
      <c r="A577" s="12" t="s">
        <v>385</v>
      </c>
      <c r="B577" s="13">
        <v>4.8258000000000001</v>
      </c>
      <c r="C577" s="14">
        <v>22555.749599999999</v>
      </c>
      <c r="D577" s="15">
        <v>18452.648399999998</v>
      </c>
      <c r="E577" s="15">
        <v>20399.1185</v>
      </c>
      <c r="F577" s="82">
        <v>26170.8776</v>
      </c>
      <c r="G577" s="15">
        <v>35251.417000000001</v>
      </c>
      <c r="H577" s="15">
        <v>24979.851900000001</v>
      </c>
      <c r="I577" s="16">
        <v>5.2</v>
      </c>
      <c r="J577" s="16">
        <v>3.27</v>
      </c>
      <c r="K577" s="16">
        <v>8.08</v>
      </c>
      <c r="L577" s="16">
        <v>171.22880000000001</v>
      </c>
      <c r="M577" s="76" t="s">
        <v>109</v>
      </c>
    </row>
    <row r="578" spans="1:13">
      <c r="A578" s="18" t="s">
        <v>386</v>
      </c>
      <c r="B578" s="19">
        <v>3.0409999999999999</v>
      </c>
      <c r="C578" s="20">
        <v>21924.2677</v>
      </c>
      <c r="D578" s="21">
        <v>18452.648399999998</v>
      </c>
      <c r="E578" s="21">
        <v>19549.223300000001</v>
      </c>
      <c r="F578" s="82">
        <v>24131.693599999999</v>
      </c>
      <c r="G578" s="21">
        <v>29366.552500000002</v>
      </c>
      <c r="H578" s="21">
        <v>23214.211599999999</v>
      </c>
      <c r="I578" s="22">
        <v>2.61</v>
      </c>
      <c r="J578" s="22">
        <v>3.84</v>
      </c>
      <c r="K578" s="22">
        <v>8.24</v>
      </c>
      <c r="L578" s="22">
        <v>170.37299999999999</v>
      </c>
      <c r="M578" s="78" t="s">
        <v>109</v>
      </c>
    </row>
    <row r="579" spans="1:13">
      <c r="A579" s="12" t="s">
        <v>387</v>
      </c>
      <c r="B579" s="13">
        <v>2.1924999999999999</v>
      </c>
      <c r="C579" s="14">
        <v>20916.521700000001</v>
      </c>
      <c r="D579" s="15">
        <v>16366.934499999999</v>
      </c>
      <c r="E579" s="15">
        <v>16818.1113</v>
      </c>
      <c r="F579" s="82">
        <v>23302.382300000001</v>
      </c>
      <c r="G579" s="15">
        <v>31701.176100000001</v>
      </c>
      <c r="H579" s="15">
        <v>22495.420399999999</v>
      </c>
      <c r="I579" s="16">
        <v>8.51</v>
      </c>
      <c r="J579" s="16">
        <v>1.68</v>
      </c>
      <c r="K579" s="16">
        <v>8.74</v>
      </c>
      <c r="L579" s="16">
        <v>160.83199999999999</v>
      </c>
      <c r="M579" s="76" t="s">
        <v>105</v>
      </c>
    </row>
    <row r="580" spans="1:13">
      <c r="A580" s="12" t="s">
        <v>388</v>
      </c>
      <c r="B580" s="13">
        <v>1.7228000000000001</v>
      </c>
      <c r="C580" s="14">
        <v>25864.764999999999</v>
      </c>
      <c r="D580" s="15">
        <v>18494.9251</v>
      </c>
      <c r="E580" s="15">
        <v>22221.183400000002</v>
      </c>
      <c r="F580" s="82">
        <v>30790.586800000001</v>
      </c>
      <c r="G580" s="15">
        <v>34659.881300000001</v>
      </c>
      <c r="H580" s="15">
        <v>27188.957999999999</v>
      </c>
      <c r="I580" s="16">
        <v>13.25</v>
      </c>
      <c r="J580" s="16">
        <v>2.41</v>
      </c>
      <c r="K580" s="16">
        <v>10.08</v>
      </c>
      <c r="L580" s="16">
        <v>171.57560000000001</v>
      </c>
      <c r="M580" s="76" t="s">
        <v>109</v>
      </c>
    </row>
    <row r="581" spans="1:13">
      <c r="A581" s="18" t="s">
        <v>1006</v>
      </c>
      <c r="B581" s="19">
        <v>0.78879999999999995</v>
      </c>
      <c r="C581" s="20">
        <v>27920.4241</v>
      </c>
      <c r="D581" s="21">
        <v>22455.159599999999</v>
      </c>
      <c r="E581" s="21">
        <v>25293.8858</v>
      </c>
      <c r="F581" s="82">
        <v>31476.827399999998</v>
      </c>
      <c r="G581" s="21">
        <v>34659.881300000001</v>
      </c>
      <c r="H581" s="21">
        <v>28408.7245</v>
      </c>
      <c r="I581" s="22">
        <v>15.72</v>
      </c>
      <c r="J581" s="22">
        <v>2.36</v>
      </c>
      <c r="K581" s="22">
        <v>10.54</v>
      </c>
      <c r="L581" s="22">
        <v>170.58449999999999</v>
      </c>
      <c r="M581" s="78" t="s">
        <v>105</v>
      </c>
    </row>
    <row r="582" spans="1:13">
      <c r="A582" s="12" t="s">
        <v>389</v>
      </c>
      <c r="B582" s="13">
        <v>12.8314</v>
      </c>
      <c r="C582" s="14">
        <v>33751.525600000001</v>
      </c>
      <c r="D582" s="15">
        <v>19903.1865</v>
      </c>
      <c r="E582" s="15">
        <v>24533.9375</v>
      </c>
      <c r="F582" s="82">
        <v>44977.198400000001</v>
      </c>
      <c r="G582" s="15">
        <v>58762.835899999998</v>
      </c>
      <c r="H582" s="15">
        <v>37720.9882</v>
      </c>
      <c r="I582" s="16">
        <v>12.41</v>
      </c>
      <c r="J582" s="16">
        <v>2.21</v>
      </c>
      <c r="K582" s="16">
        <v>8.94</v>
      </c>
      <c r="L582" s="16">
        <v>172.5283</v>
      </c>
      <c r="M582" s="76" t="s">
        <v>109</v>
      </c>
    </row>
    <row r="583" spans="1:13">
      <c r="A583" s="18" t="s">
        <v>669</v>
      </c>
      <c r="B583" s="19">
        <v>0.23130000000000001</v>
      </c>
      <c r="C583" s="20">
        <v>35886.2716</v>
      </c>
      <c r="D583" s="21">
        <v>26899.080900000001</v>
      </c>
      <c r="E583" s="21">
        <v>31061.201099999998</v>
      </c>
      <c r="F583" s="82">
        <v>37526.110999999997</v>
      </c>
      <c r="G583" s="21">
        <v>51179.127800000002</v>
      </c>
      <c r="H583" s="21">
        <v>37349.065799999997</v>
      </c>
      <c r="I583" s="22">
        <v>20.38</v>
      </c>
      <c r="J583" s="22">
        <v>3.84</v>
      </c>
      <c r="K583" s="22">
        <v>12.49</v>
      </c>
      <c r="L583" s="22">
        <v>173.9589</v>
      </c>
      <c r="M583" s="78" t="s">
        <v>109</v>
      </c>
    </row>
    <row r="584" spans="1:13">
      <c r="A584" s="18" t="s">
        <v>390</v>
      </c>
      <c r="B584" s="19">
        <v>7.5701000000000001</v>
      </c>
      <c r="C584" s="20">
        <v>30868.805499999999</v>
      </c>
      <c r="D584" s="21">
        <v>19903.1865</v>
      </c>
      <c r="E584" s="21">
        <v>24062.977200000001</v>
      </c>
      <c r="F584" s="82">
        <v>41485.202799999999</v>
      </c>
      <c r="G584" s="21">
        <v>55685.688199999997</v>
      </c>
      <c r="H584" s="21">
        <v>35451.996899999998</v>
      </c>
      <c r="I584" s="22">
        <v>11.03</v>
      </c>
      <c r="J584" s="22">
        <v>2.21</v>
      </c>
      <c r="K584" s="22">
        <v>8.77</v>
      </c>
      <c r="L584" s="22">
        <v>172.05860000000001</v>
      </c>
      <c r="M584" s="78" t="s">
        <v>105</v>
      </c>
    </row>
    <row r="585" spans="1:13">
      <c r="A585" s="18" t="s">
        <v>1007</v>
      </c>
      <c r="B585" s="19">
        <v>0.83099999999999996</v>
      </c>
      <c r="C585" s="20">
        <v>38093.5838</v>
      </c>
      <c r="D585" s="21">
        <v>20629.650000000001</v>
      </c>
      <c r="E585" s="21">
        <v>22101.045399999999</v>
      </c>
      <c r="F585" s="82">
        <v>54254.559099999999</v>
      </c>
      <c r="G585" s="21">
        <v>68405.469800000006</v>
      </c>
      <c r="H585" s="21">
        <v>41123.331200000001</v>
      </c>
      <c r="I585" s="22">
        <v>20.309999999999999</v>
      </c>
      <c r="J585" s="22">
        <v>1.46</v>
      </c>
      <c r="K585" s="22">
        <v>10.17</v>
      </c>
      <c r="L585" s="22">
        <v>173.9872</v>
      </c>
      <c r="M585" s="78" t="s">
        <v>149</v>
      </c>
    </row>
    <row r="586" spans="1:13">
      <c r="A586" s="18" t="s">
        <v>1008</v>
      </c>
      <c r="B586" s="19">
        <v>3.8546</v>
      </c>
      <c r="C586" s="20">
        <v>36071.412400000001</v>
      </c>
      <c r="D586" s="21">
        <v>21787.9342</v>
      </c>
      <c r="E586" s="21">
        <v>29027.026399999999</v>
      </c>
      <c r="F586" s="82">
        <v>50018.202700000002</v>
      </c>
      <c r="G586" s="21">
        <v>63018.685599999997</v>
      </c>
      <c r="H586" s="21">
        <v>41780.256500000003</v>
      </c>
      <c r="I586" s="22">
        <v>12.41</v>
      </c>
      <c r="J586" s="22">
        <v>2.2799999999999998</v>
      </c>
      <c r="K586" s="22">
        <v>8.99</v>
      </c>
      <c r="L586" s="22">
        <v>174.65479999999999</v>
      </c>
      <c r="M586" s="78" t="s">
        <v>109</v>
      </c>
    </row>
    <row r="587" spans="1:13">
      <c r="A587" s="12" t="s">
        <v>391</v>
      </c>
      <c r="B587" s="13">
        <v>6.5663999999999998</v>
      </c>
      <c r="C587" s="14">
        <v>30849.375199999999</v>
      </c>
      <c r="D587" s="15">
        <v>19463.580999999998</v>
      </c>
      <c r="E587" s="15">
        <v>24898.258699999998</v>
      </c>
      <c r="F587" s="82">
        <v>39434.718000000001</v>
      </c>
      <c r="G587" s="15">
        <v>50921.2768</v>
      </c>
      <c r="H587" s="15">
        <v>34034.219499999999</v>
      </c>
      <c r="I587" s="16">
        <v>12.84</v>
      </c>
      <c r="J587" s="16">
        <v>1.47</v>
      </c>
      <c r="K587" s="16">
        <v>9.5399999999999991</v>
      </c>
      <c r="L587" s="16">
        <v>172.74950000000001</v>
      </c>
      <c r="M587" s="76" t="s">
        <v>109</v>
      </c>
    </row>
    <row r="588" spans="1:13">
      <c r="A588" s="12" t="s">
        <v>392</v>
      </c>
      <c r="B588" s="13">
        <v>0.38119999999999998</v>
      </c>
      <c r="C588" s="14">
        <v>33853.5501</v>
      </c>
      <c r="D588" s="15">
        <v>21746.186399999999</v>
      </c>
      <c r="E588" s="15">
        <v>25354.263999999999</v>
      </c>
      <c r="F588" s="82">
        <v>38945.721799999999</v>
      </c>
      <c r="G588" s="15">
        <v>45496.044999999998</v>
      </c>
      <c r="H588" s="15">
        <v>33392.8649</v>
      </c>
      <c r="I588" s="16">
        <v>19.79</v>
      </c>
      <c r="J588" s="16">
        <v>4.21</v>
      </c>
      <c r="K588" s="16">
        <v>10.210000000000001</v>
      </c>
      <c r="L588" s="16">
        <v>177.1925</v>
      </c>
      <c r="M588" s="76" t="s">
        <v>105</v>
      </c>
    </row>
    <row r="589" spans="1:13">
      <c r="A589" s="18" t="s">
        <v>1009</v>
      </c>
      <c r="B589" s="19">
        <v>0.13489999999999999</v>
      </c>
      <c r="C589" s="20">
        <v>34365.512499999997</v>
      </c>
      <c r="D589" s="21">
        <v>29218.0802</v>
      </c>
      <c r="E589" s="21">
        <v>31743.940999999999</v>
      </c>
      <c r="F589" s="82">
        <v>37087.819499999998</v>
      </c>
      <c r="G589" s="21">
        <v>39590.627800000002</v>
      </c>
      <c r="H589" s="21">
        <v>34460.163</v>
      </c>
      <c r="I589" s="22">
        <v>31.55</v>
      </c>
      <c r="J589" s="22">
        <v>3.93</v>
      </c>
      <c r="K589" s="22">
        <v>10.67</v>
      </c>
      <c r="L589" s="22">
        <v>177.58349999999999</v>
      </c>
      <c r="M589" s="78" t="s">
        <v>109</v>
      </c>
    </row>
    <row r="590" spans="1:13">
      <c r="A590" s="12" t="s">
        <v>393</v>
      </c>
      <c r="B590" s="13">
        <v>0.80179999999999996</v>
      </c>
      <c r="C590" s="14">
        <v>26718.664799999999</v>
      </c>
      <c r="D590" s="15">
        <v>17318.230800000001</v>
      </c>
      <c r="E590" s="15">
        <v>21719.087</v>
      </c>
      <c r="F590" s="82">
        <v>33045.928</v>
      </c>
      <c r="G590" s="15">
        <v>37802.5579</v>
      </c>
      <c r="H590" s="15">
        <v>28302.8796</v>
      </c>
      <c r="I590" s="16">
        <v>13.06</v>
      </c>
      <c r="J590" s="16">
        <v>2.76</v>
      </c>
      <c r="K590" s="16">
        <v>10.4</v>
      </c>
      <c r="L590" s="16">
        <v>173.20609999999999</v>
      </c>
      <c r="M590" s="76" t="s">
        <v>105</v>
      </c>
    </row>
    <row r="591" spans="1:13">
      <c r="A591" s="12" t="s">
        <v>394</v>
      </c>
      <c r="B591" s="13">
        <v>21.577200000000001</v>
      </c>
      <c r="C591" s="14">
        <v>40762.546900000001</v>
      </c>
      <c r="D591" s="15">
        <v>26148.088899999999</v>
      </c>
      <c r="E591" s="15">
        <v>32176.161700000001</v>
      </c>
      <c r="F591" s="82">
        <v>54333.936300000001</v>
      </c>
      <c r="G591" s="15">
        <v>67842.076300000001</v>
      </c>
      <c r="H591" s="15">
        <v>45294.856800000001</v>
      </c>
      <c r="I591" s="16">
        <v>15.68</v>
      </c>
      <c r="J591" s="16">
        <v>3.57</v>
      </c>
      <c r="K591" s="16">
        <v>9.99</v>
      </c>
      <c r="L591" s="16">
        <v>174.49289999999999</v>
      </c>
      <c r="M591" s="76" t="s">
        <v>109</v>
      </c>
    </row>
    <row r="592" spans="1:13">
      <c r="A592" s="12" t="s">
        <v>395</v>
      </c>
      <c r="B592" s="13">
        <v>133.976</v>
      </c>
      <c r="C592" s="14">
        <v>28744.252400000001</v>
      </c>
      <c r="D592" s="15">
        <v>19889.796900000001</v>
      </c>
      <c r="E592" s="15">
        <v>22953.7667</v>
      </c>
      <c r="F592" s="82">
        <v>34316.691099999996</v>
      </c>
      <c r="G592" s="15">
        <v>40718.727700000003</v>
      </c>
      <c r="H592" s="15">
        <v>29790.549299999999</v>
      </c>
      <c r="I592" s="16">
        <v>11.76</v>
      </c>
      <c r="J592" s="16">
        <v>3.73</v>
      </c>
      <c r="K592" s="16">
        <v>9.65</v>
      </c>
      <c r="L592" s="16">
        <v>172.46850000000001</v>
      </c>
      <c r="M592" s="76" t="s">
        <v>109</v>
      </c>
    </row>
    <row r="593" spans="1:13">
      <c r="A593" s="18" t="s">
        <v>396</v>
      </c>
      <c r="B593" s="19">
        <v>19.049900000000001</v>
      </c>
      <c r="C593" s="20">
        <v>30176.968000000001</v>
      </c>
      <c r="D593" s="21">
        <v>21593.595499999999</v>
      </c>
      <c r="E593" s="21">
        <v>25621.736199999999</v>
      </c>
      <c r="F593" s="82">
        <v>34765.546999999999</v>
      </c>
      <c r="G593" s="21">
        <v>38497.016600000003</v>
      </c>
      <c r="H593" s="21">
        <v>30618.468799999999</v>
      </c>
      <c r="I593" s="22">
        <v>5.94</v>
      </c>
      <c r="J593" s="22">
        <v>6.31</v>
      </c>
      <c r="K593" s="22">
        <v>10.58</v>
      </c>
      <c r="L593" s="22">
        <v>169.08250000000001</v>
      </c>
      <c r="M593" s="78" t="s">
        <v>109</v>
      </c>
    </row>
    <row r="594" spans="1:13">
      <c r="A594" s="18" t="s">
        <v>397</v>
      </c>
      <c r="B594" s="19">
        <v>38.421799999999998</v>
      </c>
      <c r="C594" s="20">
        <v>28929.692800000001</v>
      </c>
      <c r="D594" s="21">
        <v>20437.122200000002</v>
      </c>
      <c r="E594" s="21">
        <v>23266.194299999999</v>
      </c>
      <c r="F594" s="82">
        <v>33144.434200000003</v>
      </c>
      <c r="G594" s="21">
        <v>38009.916799999999</v>
      </c>
      <c r="H594" s="21">
        <v>29052.6479</v>
      </c>
      <c r="I594" s="22">
        <v>6.65</v>
      </c>
      <c r="J594" s="22">
        <v>4.07</v>
      </c>
      <c r="K594" s="22">
        <v>9.9700000000000006</v>
      </c>
      <c r="L594" s="22">
        <v>173.81870000000001</v>
      </c>
      <c r="M594" s="78" t="s">
        <v>109</v>
      </c>
    </row>
    <row r="595" spans="1:13">
      <c r="A595" s="18" t="s">
        <v>398</v>
      </c>
      <c r="B595" s="19">
        <v>5.3943000000000003</v>
      </c>
      <c r="C595" s="20">
        <v>30812.831200000001</v>
      </c>
      <c r="D595" s="21">
        <v>18896.3318</v>
      </c>
      <c r="E595" s="21">
        <v>21113.151300000001</v>
      </c>
      <c r="F595" s="82">
        <v>37572.764799999997</v>
      </c>
      <c r="G595" s="21">
        <v>45920.875200000002</v>
      </c>
      <c r="H595" s="21">
        <v>31928.0412</v>
      </c>
      <c r="I595" s="22">
        <v>20.149999999999999</v>
      </c>
      <c r="J595" s="22">
        <v>3.75</v>
      </c>
      <c r="K595" s="22">
        <v>8.9600000000000009</v>
      </c>
      <c r="L595" s="22">
        <v>170.02539999999999</v>
      </c>
      <c r="M595" s="78" t="s">
        <v>109</v>
      </c>
    </row>
    <row r="596" spans="1:13">
      <c r="A596" s="18" t="s">
        <v>399</v>
      </c>
      <c r="B596" s="19">
        <v>6.3489000000000004</v>
      </c>
      <c r="C596" s="20">
        <v>29799.926599999999</v>
      </c>
      <c r="D596" s="21">
        <v>21480.504000000001</v>
      </c>
      <c r="E596" s="21">
        <v>24492.3809</v>
      </c>
      <c r="F596" s="82">
        <v>40175.1342</v>
      </c>
      <c r="G596" s="21">
        <v>44792.068599999999</v>
      </c>
      <c r="H596" s="21">
        <v>31955.8197</v>
      </c>
      <c r="I596" s="22">
        <v>9.14</v>
      </c>
      <c r="J596" s="22">
        <v>5.45</v>
      </c>
      <c r="K596" s="22">
        <v>9.93</v>
      </c>
      <c r="L596" s="22">
        <v>172.5538</v>
      </c>
      <c r="M596" s="78" t="s">
        <v>109</v>
      </c>
    </row>
    <row r="597" spans="1:13">
      <c r="A597" s="18" t="s">
        <v>400</v>
      </c>
      <c r="B597" s="19">
        <v>12.3218</v>
      </c>
      <c r="C597" s="20">
        <v>29375.828799999999</v>
      </c>
      <c r="D597" s="21">
        <v>20600.4015</v>
      </c>
      <c r="E597" s="21">
        <v>24543.838500000002</v>
      </c>
      <c r="F597" s="82">
        <v>33500.783199999998</v>
      </c>
      <c r="G597" s="21">
        <v>38742.675799999997</v>
      </c>
      <c r="H597" s="21">
        <v>30280.208900000001</v>
      </c>
      <c r="I597" s="22">
        <v>9.8699999999999992</v>
      </c>
      <c r="J597" s="22">
        <v>4.62</v>
      </c>
      <c r="K597" s="22">
        <v>9.64</v>
      </c>
      <c r="L597" s="22">
        <v>171.416</v>
      </c>
      <c r="M597" s="78" t="s">
        <v>109</v>
      </c>
    </row>
    <row r="598" spans="1:13">
      <c r="A598" s="18" t="s">
        <v>401</v>
      </c>
      <c r="B598" s="19">
        <v>11.3057</v>
      </c>
      <c r="C598" s="20">
        <v>30983.260600000001</v>
      </c>
      <c r="D598" s="21">
        <v>19488.568500000001</v>
      </c>
      <c r="E598" s="21">
        <v>23860.942800000001</v>
      </c>
      <c r="F598" s="82">
        <v>39091.925000000003</v>
      </c>
      <c r="G598" s="21">
        <v>46043.590400000001</v>
      </c>
      <c r="H598" s="21">
        <v>32495.602599999998</v>
      </c>
      <c r="I598" s="22">
        <v>24.96</v>
      </c>
      <c r="J598" s="22">
        <v>2.5099999999999998</v>
      </c>
      <c r="K598" s="22">
        <v>9.48</v>
      </c>
      <c r="L598" s="22">
        <v>174.8569</v>
      </c>
      <c r="M598" s="78" t="s">
        <v>109</v>
      </c>
    </row>
    <row r="599" spans="1:13">
      <c r="A599" s="18" t="s">
        <v>402</v>
      </c>
      <c r="B599" s="19">
        <v>5.5515999999999996</v>
      </c>
      <c r="C599" s="20">
        <v>32433.983800000002</v>
      </c>
      <c r="D599" s="21">
        <v>18905.013800000001</v>
      </c>
      <c r="E599" s="21">
        <v>25182.16</v>
      </c>
      <c r="F599" s="82">
        <v>38025.4902</v>
      </c>
      <c r="G599" s="21">
        <v>46290.118300000002</v>
      </c>
      <c r="H599" s="21">
        <v>33544.3344</v>
      </c>
      <c r="I599" s="22">
        <v>24.4</v>
      </c>
      <c r="J599" s="22">
        <v>0.57999999999999996</v>
      </c>
      <c r="K599" s="22">
        <v>9.18</v>
      </c>
      <c r="L599" s="22">
        <v>172.3526</v>
      </c>
      <c r="M599" s="78" t="s">
        <v>105</v>
      </c>
    </row>
    <row r="600" spans="1:13">
      <c r="A600" s="18" t="s">
        <v>403</v>
      </c>
      <c r="B600" s="19">
        <v>3.6501999999999999</v>
      </c>
      <c r="C600" s="20">
        <v>29930.530999999999</v>
      </c>
      <c r="D600" s="21">
        <v>19841.6666</v>
      </c>
      <c r="E600" s="21">
        <v>26683.470399999998</v>
      </c>
      <c r="F600" s="82">
        <v>35952.983899999999</v>
      </c>
      <c r="G600" s="21">
        <v>43650.554100000001</v>
      </c>
      <c r="H600" s="21">
        <v>31719.2163</v>
      </c>
      <c r="I600" s="22">
        <v>10.96</v>
      </c>
      <c r="J600" s="22">
        <v>2.81</v>
      </c>
      <c r="K600" s="22">
        <v>9.2899999999999991</v>
      </c>
      <c r="L600" s="22">
        <v>173.9288</v>
      </c>
      <c r="M600" s="78" t="s">
        <v>109</v>
      </c>
    </row>
    <row r="601" spans="1:13">
      <c r="A601" s="18" t="s">
        <v>1010</v>
      </c>
      <c r="B601" s="19">
        <v>22.293700000000001</v>
      </c>
      <c r="C601" s="20">
        <v>27700.5785</v>
      </c>
      <c r="D601" s="21">
        <v>18888.122800000001</v>
      </c>
      <c r="E601" s="21">
        <v>22009.867399999999</v>
      </c>
      <c r="F601" s="82">
        <v>33943.628299999997</v>
      </c>
      <c r="G601" s="21">
        <v>41916.505899999996</v>
      </c>
      <c r="H601" s="21">
        <v>29342.352299999999</v>
      </c>
      <c r="I601" s="22">
        <v>16.079999999999998</v>
      </c>
      <c r="J601" s="22">
        <v>2.5499999999999998</v>
      </c>
      <c r="K601" s="22">
        <v>9.17</v>
      </c>
      <c r="L601" s="22">
        <v>174.08969999999999</v>
      </c>
      <c r="M601" s="78" t="s">
        <v>109</v>
      </c>
    </row>
    <row r="602" spans="1:13">
      <c r="A602" s="12" t="s">
        <v>404</v>
      </c>
      <c r="B602" s="13">
        <v>15.276400000000001</v>
      </c>
      <c r="C602" s="14">
        <v>31344.347300000001</v>
      </c>
      <c r="D602" s="15">
        <v>22821.870500000001</v>
      </c>
      <c r="E602" s="15">
        <v>27098.351900000001</v>
      </c>
      <c r="F602" s="82">
        <v>35154.915999999997</v>
      </c>
      <c r="G602" s="15">
        <v>40191.895600000003</v>
      </c>
      <c r="H602" s="15">
        <v>31627.184600000001</v>
      </c>
      <c r="I602" s="16">
        <v>8.93</v>
      </c>
      <c r="J602" s="16">
        <v>6.53</v>
      </c>
      <c r="K602" s="16">
        <v>10.39</v>
      </c>
      <c r="L602" s="16">
        <v>172.2782</v>
      </c>
      <c r="M602" s="76" t="s">
        <v>109</v>
      </c>
    </row>
    <row r="603" spans="1:13">
      <c r="A603" s="18" t="s">
        <v>1011</v>
      </c>
      <c r="B603" s="19">
        <v>1.1669</v>
      </c>
      <c r="C603" s="20">
        <v>33277.034399999997</v>
      </c>
      <c r="D603" s="21">
        <v>28877.122899999998</v>
      </c>
      <c r="E603" s="21">
        <v>31132.592199999999</v>
      </c>
      <c r="F603" s="82">
        <v>37062.927499999998</v>
      </c>
      <c r="G603" s="21">
        <v>42362.333400000003</v>
      </c>
      <c r="H603" s="21">
        <v>34703.785900000003</v>
      </c>
      <c r="I603" s="22">
        <v>8.33</v>
      </c>
      <c r="J603" s="22">
        <v>5.24</v>
      </c>
      <c r="K603" s="22">
        <v>10.07</v>
      </c>
      <c r="L603" s="22">
        <v>175.05330000000001</v>
      </c>
      <c r="M603" s="78" t="s">
        <v>109</v>
      </c>
    </row>
    <row r="604" spans="1:13">
      <c r="A604" s="18" t="s">
        <v>670</v>
      </c>
      <c r="B604" s="19">
        <v>2.0842000000000001</v>
      </c>
      <c r="C604" s="20">
        <v>32153.0504</v>
      </c>
      <c r="D604" s="21">
        <v>22505.5075</v>
      </c>
      <c r="E604" s="21">
        <v>26718.423599999998</v>
      </c>
      <c r="F604" s="82">
        <v>38796.727599999998</v>
      </c>
      <c r="G604" s="21">
        <v>45966.770199999999</v>
      </c>
      <c r="H604" s="21">
        <v>33312.121400000004</v>
      </c>
      <c r="I604" s="22">
        <v>13.84</v>
      </c>
      <c r="J604" s="22">
        <v>6.38</v>
      </c>
      <c r="K604" s="22">
        <v>10.49</v>
      </c>
      <c r="L604" s="22">
        <v>170.1985</v>
      </c>
      <c r="M604" s="78" t="s">
        <v>109</v>
      </c>
    </row>
    <row r="605" spans="1:13">
      <c r="A605" s="18" t="s">
        <v>405</v>
      </c>
      <c r="B605" s="19">
        <v>9.5488</v>
      </c>
      <c r="C605" s="20">
        <v>30078.514999999999</v>
      </c>
      <c r="D605" s="21">
        <v>22092.97</v>
      </c>
      <c r="E605" s="21">
        <v>26035.014999999999</v>
      </c>
      <c r="F605" s="82">
        <v>33606.087899999999</v>
      </c>
      <c r="G605" s="21">
        <v>38002.165399999998</v>
      </c>
      <c r="H605" s="21">
        <v>30278.4012</v>
      </c>
      <c r="I605" s="22">
        <v>7.67</v>
      </c>
      <c r="J605" s="22">
        <v>5.51</v>
      </c>
      <c r="K605" s="22">
        <v>9.85</v>
      </c>
      <c r="L605" s="22">
        <v>172.8973</v>
      </c>
      <c r="M605" s="78" t="s">
        <v>109</v>
      </c>
    </row>
    <row r="606" spans="1:13">
      <c r="A606" s="18" t="s">
        <v>1012</v>
      </c>
      <c r="B606" s="19">
        <v>0.17069999999999999</v>
      </c>
      <c r="C606" s="20">
        <v>25915.961299999999</v>
      </c>
      <c r="D606" s="21">
        <v>18805.819</v>
      </c>
      <c r="E606" s="21">
        <v>18805.819</v>
      </c>
      <c r="F606" s="82">
        <v>30043.4686</v>
      </c>
      <c r="G606" s="21">
        <v>35630.936399999999</v>
      </c>
      <c r="H606" s="21">
        <v>26252.489099999999</v>
      </c>
      <c r="I606" s="22">
        <v>8.99</v>
      </c>
      <c r="J606" s="22">
        <v>2.54</v>
      </c>
      <c r="K606" s="22">
        <v>10.64</v>
      </c>
      <c r="L606" s="22">
        <v>172.72479999999999</v>
      </c>
      <c r="M606" s="78" t="s">
        <v>149</v>
      </c>
    </row>
    <row r="607" spans="1:13">
      <c r="A607" s="18" t="s">
        <v>1013</v>
      </c>
      <c r="B607" s="19">
        <v>1.7801</v>
      </c>
      <c r="C607" s="20">
        <v>35206.404699999999</v>
      </c>
      <c r="D607" s="21">
        <v>29776.599200000001</v>
      </c>
      <c r="E607" s="21">
        <v>32511.267599999999</v>
      </c>
      <c r="F607" s="82">
        <v>39015.407500000001</v>
      </c>
      <c r="G607" s="21">
        <v>41629.455399999999</v>
      </c>
      <c r="H607" s="21">
        <v>35581.210599999999</v>
      </c>
      <c r="I607" s="22">
        <v>9.52</v>
      </c>
      <c r="J607" s="22">
        <v>12.72</v>
      </c>
      <c r="K607" s="22">
        <v>13</v>
      </c>
      <c r="L607" s="22">
        <v>168.83330000000001</v>
      </c>
      <c r="M607" s="78" t="s">
        <v>242</v>
      </c>
    </row>
    <row r="608" spans="1:13">
      <c r="A608" s="12" t="s">
        <v>406</v>
      </c>
      <c r="B608" s="13">
        <v>0.86939999999999995</v>
      </c>
      <c r="C608" s="14">
        <v>39838.272400000002</v>
      </c>
      <c r="D608" s="15">
        <v>27136.714800000002</v>
      </c>
      <c r="E608" s="15">
        <v>31897.312900000001</v>
      </c>
      <c r="F608" s="82">
        <v>48555.459699999999</v>
      </c>
      <c r="G608" s="15">
        <v>57590.490700000002</v>
      </c>
      <c r="H608" s="15">
        <v>41389.184099999999</v>
      </c>
      <c r="I608" s="16">
        <v>19.329999999999998</v>
      </c>
      <c r="J608" s="16">
        <v>2.36</v>
      </c>
      <c r="K608" s="16">
        <v>12.56</v>
      </c>
      <c r="L608" s="16">
        <v>172.96879999999999</v>
      </c>
      <c r="M608" s="76" t="s">
        <v>109</v>
      </c>
    </row>
    <row r="609" spans="1:13">
      <c r="A609" s="12" t="s">
        <v>407</v>
      </c>
      <c r="B609" s="13">
        <v>7.7907999999999999</v>
      </c>
      <c r="C609" s="14">
        <v>27862.987000000001</v>
      </c>
      <c r="D609" s="15">
        <v>20805.68</v>
      </c>
      <c r="E609" s="15">
        <v>23877.9467</v>
      </c>
      <c r="F609" s="82">
        <v>32007.232</v>
      </c>
      <c r="G609" s="15">
        <v>36118.996099999997</v>
      </c>
      <c r="H609" s="15">
        <v>28564.689600000002</v>
      </c>
      <c r="I609" s="16">
        <v>13.24</v>
      </c>
      <c r="J609" s="16">
        <v>6.02</v>
      </c>
      <c r="K609" s="16">
        <v>8.02</v>
      </c>
      <c r="L609" s="16">
        <v>175.0814</v>
      </c>
      <c r="M609" s="76" t="s">
        <v>109</v>
      </c>
    </row>
    <row r="610" spans="1:13">
      <c r="A610" s="12" t="s">
        <v>408</v>
      </c>
      <c r="B610" s="13">
        <v>5.0293000000000001</v>
      </c>
      <c r="C610" s="14">
        <v>26519.6819</v>
      </c>
      <c r="D610" s="15">
        <v>19539.2003</v>
      </c>
      <c r="E610" s="15">
        <v>23953.264899999998</v>
      </c>
      <c r="F610" s="82">
        <v>31437.375100000001</v>
      </c>
      <c r="G610" s="15">
        <v>37356.7981</v>
      </c>
      <c r="H610" s="15">
        <v>28013.064299999998</v>
      </c>
      <c r="I610" s="16">
        <v>9.09</v>
      </c>
      <c r="J610" s="16">
        <v>4.9000000000000004</v>
      </c>
      <c r="K610" s="16">
        <v>8.0399999999999991</v>
      </c>
      <c r="L610" s="16">
        <v>169.50319999999999</v>
      </c>
      <c r="M610" s="76" t="s">
        <v>109</v>
      </c>
    </row>
    <row r="611" spans="1:13">
      <c r="A611" s="18" t="s">
        <v>1014</v>
      </c>
      <c r="B611" s="19">
        <v>0.62319999999999998</v>
      </c>
      <c r="C611" s="20">
        <v>31839.216499999999</v>
      </c>
      <c r="D611" s="21">
        <v>20722.035599999999</v>
      </c>
      <c r="E611" s="21">
        <v>23474.036899999999</v>
      </c>
      <c r="F611" s="82">
        <v>44274.629200000003</v>
      </c>
      <c r="G611" s="21">
        <v>48888.034299999999</v>
      </c>
      <c r="H611" s="21">
        <v>34455.041899999997</v>
      </c>
      <c r="I611" s="22">
        <v>13.03</v>
      </c>
      <c r="J611" s="22">
        <v>0.56999999999999995</v>
      </c>
      <c r="K611" s="22">
        <v>11.44</v>
      </c>
      <c r="L611" s="22">
        <v>173.22540000000001</v>
      </c>
      <c r="M611" s="78" t="s">
        <v>149</v>
      </c>
    </row>
    <row r="612" spans="1:13">
      <c r="A612" s="12" t="s">
        <v>409</v>
      </c>
      <c r="B612" s="13">
        <v>3.4540000000000002</v>
      </c>
      <c r="C612" s="14">
        <v>27780.5268</v>
      </c>
      <c r="D612" s="15">
        <v>20654.488399999998</v>
      </c>
      <c r="E612" s="15">
        <v>24266.9493</v>
      </c>
      <c r="F612" s="82">
        <v>31271.250199999999</v>
      </c>
      <c r="G612" s="15">
        <v>36104.906799999997</v>
      </c>
      <c r="H612" s="15">
        <v>28283.386900000001</v>
      </c>
      <c r="I612" s="16">
        <v>7.34</v>
      </c>
      <c r="J612" s="16">
        <v>0.28999999999999998</v>
      </c>
      <c r="K612" s="16">
        <v>9.66</v>
      </c>
      <c r="L612" s="16">
        <v>172.50829999999999</v>
      </c>
      <c r="M612" s="76" t="s">
        <v>109</v>
      </c>
    </row>
    <row r="613" spans="1:13">
      <c r="A613" s="18" t="s">
        <v>1015</v>
      </c>
      <c r="B613" s="19">
        <v>0.1457</v>
      </c>
      <c r="C613" s="20">
        <v>28446.919900000001</v>
      </c>
      <c r="D613" s="21">
        <v>19946.4431</v>
      </c>
      <c r="E613" s="21">
        <v>25092.749599999999</v>
      </c>
      <c r="F613" s="82">
        <v>31329.287899999999</v>
      </c>
      <c r="G613" s="21">
        <v>34630.118300000002</v>
      </c>
      <c r="H613" s="21">
        <v>28343.227500000001</v>
      </c>
      <c r="I613" s="22">
        <v>21.06</v>
      </c>
      <c r="J613" s="22">
        <v>3.68</v>
      </c>
      <c r="K613" s="22">
        <v>6.8</v>
      </c>
      <c r="L613" s="22">
        <v>173.24449999999999</v>
      </c>
      <c r="M613" s="78" t="s">
        <v>242</v>
      </c>
    </row>
    <row r="614" spans="1:13">
      <c r="A614" s="18" t="s">
        <v>1016</v>
      </c>
      <c r="B614" s="19">
        <v>2.7808000000000002</v>
      </c>
      <c r="C614" s="20">
        <v>26859.0461</v>
      </c>
      <c r="D614" s="21">
        <v>20594.791700000002</v>
      </c>
      <c r="E614" s="21">
        <v>23389.003000000001</v>
      </c>
      <c r="F614" s="82">
        <v>29610.689200000001</v>
      </c>
      <c r="G614" s="21">
        <v>33742.732199999999</v>
      </c>
      <c r="H614" s="21">
        <v>27039.052299999999</v>
      </c>
      <c r="I614" s="22">
        <v>6.72</v>
      </c>
      <c r="J614" s="22">
        <v>0.12</v>
      </c>
      <c r="K614" s="22">
        <v>9.25</v>
      </c>
      <c r="L614" s="22">
        <v>171.74270000000001</v>
      </c>
      <c r="M614" s="78" t="s">
        <v>109</v>
      </c>
    </row>
    <row r="615" spans="1:13">
      <c r="A615" s="12" t="s">
        <v>410</v>
      </c>
      <c r="B615" s="13">
        <v>1.8551</v>
      </c>
      <c r="C615" s="14">
        <v>31136.010900000001</v>
      </c>
      <c r="D615" s="15">
        <v>23419.303800000002</v>
      </c>
      <c r="E615" s="15">
        <v>26864.105</v>
      </c>
      <c r="F615" s="82">
        <v>36711.396999999997</v>
      </c>
      <c r="G615" s="15">
        <v>43663.390800000001</v>
      </c>
      <c r="H615" s="15">
        <v>32695.074700000001</v>
      </c>
      <c r="I615" s="16">
        <v>8.19</v>
      </c>
      <c r="J615" s="16">
        <v>0.38</v>
      </c>
      <c r="K615" s="16">
        <v>16.48</v>
      </c>
      <c r="L615" s="16">
        <v>170.73259999999999</v>
      </c>
      <c r="M615" s="76" t="s">
        <v>109</v>
      </c>
    </row>
    <row r="616" spans="1:13">
      <c r="A616" s="18" t="s">
        <v>671</v>
      </c>
      <c r="B616" s="19">
        <v>0.97789999999999999</v>
      </c>
      <c r="C616" s="20">
        <v>30376.288799999998</v>
      </c>
      <c r="D616" s="21">
        <v>22982.212200000002</v>
      </c>
      <c r="E616" s="21">
        <v>27050.8079</v>
      </c>
      <c r="F616" s="82">
        <v>35434.355100000001</v>
      </c>
      <c r="G616" s="21">
        <v>40129.718999999997</v>
      </c>
      <c r="H616" s="21">
        <v>32175.6518</v>
      </c>
      <c r="I616" s="22">
        <v>10.28</v>
      </c>
      <c r="J616" s="22">
        <v>0.57999999999999996</v>
      </c>
      <c r="K616" s="22">
        <v>16.73</v>
      </c>
      <c r="L616" s="22">
        <v>171.68539999999999</v>
      </c>
      <c r="M616" s="78" t="s">
        <v>109</v>
      </c>
    </row>
    <row r="617" spans="1:13">
      <c r="A617" s="12" t="s">
        <v>411</v>
      </c>
      <c r="B617" s="13">
        <v>10.9702</v>
      </c>
      <c r="C617" s="14">
        <v>33711.802799999998</v>
      </c>
      <c r="D617" s="15">
        <v>26801.0193</v>
      </c>
      <c r="E617" s="15">
        <v>30228.629700000001</v>
      </c>
      <c r="F617" s="82">
        <v>37121.384599999998</v>
      </c>
      <c r="G617" s="15">
        <v>41032.480199999998</v>
      </c>
      <c r="H617" s="15">
        <v>33997.581200000001</v>
      </c>
      <c r="I617" s="16">
        <v>12.25</v>
      </c>
      <c r="J617" s="16">
        <v>11.52</v>
      </c>
      <c r="K617" s="16">
        <v>10.14</v>
      </c>
      <c r="L617" s="16">
        <v>170.3167</v>
      </c>
      <c r="M617" s="76" t="s">
        <v>109</v>
      </c>
    </row>
    <row r="618" spans="1:13">
      <c r="A618" s="18" t="s">
        <v>673</v>
      </c>
      <c r="B618" s="19">
        <v>1.8484</v>
      </c>
      <c r="C618" s="20">
        <v>34482.770499999999</v>
      </c>
      <c r="D618" s="21">
        <v>28220.541700000002</v>
      </c>
      <c r="E618" s="21">
        <v>31118.936099999999</v>
      </c>
      <c r="F618" s="82">
        <v>37883.484600000003</v>
      </c>
      <c r="G618" s="21">
        <v>41914.5798</v>
      </c>
      <c r="H618" s="21">
        <v>34926.2719</v>
      </c>
      <c r="I618" s="22">
        <v>8.3000000000000007</v>
      </c>
      <c r="J618" s="22">
        <v>15.29</v>
      </c>
      <c r="K618" s="22">
        <v>10.17</v>
      </c>
      <c r="L618" s="22">
        <v>171.42060000000001</v>
      </c>
      <c r="M618" s="78" t="s">
        <v>109</v>
      </c>
    </row>
    <row r="619" spans="1:13">
      <c r="A619" s="18" t="s">
        <v>412</v>
      </c>
      <c r="B619" s="19">
        <v>8.0287000000000006</v>
      </c>
      <c r="C619" s="20">
        <v>33544.616999999998</v>
      </c>
      <c r="D619" s="21">
        <v>26692.518499999998</v>
      </c>
      <c r="E619" s="21">
        <v>30138.762999999999</v>
      </c>
      <c r="F619" s="82">
        <v>37074.349300000002</v>
      </c>
      <c r="G619" s="21">
        <v>41058.965300000003</v>
      </c>
      <c r="H619" s="21">
        <v>33921.135999999999</v>
      </c>
      <c r="I619" s="22">
        <v>13.21</v>
      </c>
      <c r="J619" s="22">
        <v>10.94</v>
      </c>
      <c r="K619" s="22">
        <v>10.25</v>
      </c>
      <c r="L619" s="22">
        <v>169.6611</v>
      </c>
      <c r="M619" s="78" t="s">
        <v>109</v>
      </c>
    </row>
    <row r="620" spans="1:13">
      <c r="A620" s="18" t="s">
        <v>1017</v>
      </c>
      <c r="B620" s="19">
        <v>0.629</v>
      </c>
      <c r="C620" s="20">
        <v>31916.8796</v>
      </c>
      <c r="D620" s="21">
        <v>26428.448100000001</v>
      </c>
      <c r="E620" s="21">
        <v>29956.779900000001</v>
      </c>
      <c r="F620" s="82">
        <v>35223.802300000003</v>
      </c>
      <c r="G620" s="21">
        <v>39114.478499999997</v>
      </c>
      <c r="H620" s="21">
        <v>32811.970600000001</v>
      </c>
      <c r="I620" s="22">
        <v>12.06</v>
      </c>
      <c r="J620" s="22">
        <v>6.5</v>
      </c>
      <c r="K620" s="22">
        <v>9.91</v>
      </c>
      <c r="L620" s="22">
        <v>172.1765</v>
      </c>
      <c r="M620" s="78" t="s">
        <v>109</v>
      </c>
    </row>
    <row r="621" spans="1:13">
      <c r="A621" s="12" t="s">
        <v>413</v>
      </c>
      <c r="B621" s="13">
        <v>8.7937999999999992</v>
      </c>
      <c r="C621" s="14">
        <v>32783.336000000003</v>
      </c>
      <c r="D621" s="15">
        <v>26630.034599999999</v>
      </c>
      <c r="E621" s="15">
        <v>29061.696199999998</v>
      </c>
      <c r="F621" s="82">
        <v>38013.333100000003</v>
      </c>
      <c r="G621" s="15">
        <v>43212.349099999999</v>
      </c>
      <c r="H621" s="15">
        <v>34179.3822</v>
      </c>
      <c r="I621" s="16">
        <v>15.82</v>
      </c>
      <c r="J621" s="16">
        <v>3.81</v>
      </c>
      <c r="K621" s="16">
        <v>11.01</v>
      </c>
      <c r="L621" s="16">
        <v>173.1412</v>
      </c>
      <c r="M621" s="76" t="s">
        <v>109</v>
      </c>
    </row>
    <row r="622" spans="1:13">
      <c r="A622" s="18" t="s">
        <v>1018</v>
      </c>
      <c r="B622" s="19">
        <v>0.26279999999999998</v>
      </c>
      <c r="C622" s="20">
        <v>32649.489000000001</v>
      </c>
      <c r="D622" s="21">
        <v>27340.1057</v>
      </c>
      <c r="E622" s="21">
        <v>30100.641899999999</v>
      </c>
      <c r="F622" s="82">
        <v>35379.698600000003</v>
      </c>
      <c r="G622" s="21">
        <v>40404.411699999997</v>
      </c>
      <c r="H622" s="21">
        <v>33263.441599999998</v>
      </c>
      <c r="I622" s="22">
        <v>11.02</v>
      </c>
      <c r="J622" s="22">
        <v>7.17</v>
      </c>
      <c r="K622" s="22">
        <v>10.57</v>
      </c>
      <c r="L622" s="22">
        <v>176.0676</v>
      </c>
      <c r="M622" s="78" t="s">
        <v>109</v>
      </c>
    </row>
    <row r="623" spans="1:13">
      <c r="A623" s="18" t="s">
        <v>414</v>
      </c>
      <c r="B623" s="19">
        <v>6.6887999999999996</v>
      </c>
      <c r="C623" s="20">
        <v>33031.363899999997</v>
      </c>
      <c r="D623" s="21">
        <v>27105.25</v>
      </c>
      <c r="E623" s="21">
        <v>29379.2893</v>
      </c>
      <c r="F623" s="82">
        <v>38328.429799999998</v>
      </c>
      <c r="G623" s="21">
        <v>43289.849900000001</v>
      </c>
      <c r="H623" s="21">
        <v>34533.112800000003</v>
      </c>
      <c r="I623" s="22">
        <v>16.68</v>
      </c>
      <c r="J623" s="22">
        <v>4.0599999999999996</v>
      </c>
      <c r="K623" s="22">
        <v>10.73</v>
      </c>
      <c r="L623" s="22">
        <v>173.3203</v>
      </c>
      <c r="M623" s="78" t="s">
        <v>109</v>
      </c>
    </row>
    <row r="624" spans="1:13">
      <c r="A624" s="18" t="s">
        <v>1019</v>
      </c>
      <c r="B624" s="19">
        <v>1.3755999999999999</v>
      </c>
      <c r="C624" s="20">
        <v>33660.2379</v>
      </c>
      <c r="D624" s="21">
        <v>27587.6603</v>
      </c>
      <c r="E624" s="21">
        <v>29420.012999999999</v>
      </c>
      <c r="F624" s="82">
        <v>37617.782599999999</v>
      </c>
      <c r="G624" s="21">
        <v>41975.962399999997</v>
      </c>
      <c r="H624" s="21">
        <v>34029.616300000002</v>
      </c>
      <c r="I624" s="22">
        <v>14.43</v>
      </c>
      <c r="J624" s="22">
        <v>2.2200000000000002</v>
      </c>
      <c r="K624" s="22">
        <v>12.62</v>
      </c>
      <c r="L624" s="22">
        <v>172.1345</v>
      </c>
      <c r="M624" s="78" t="s">
        <v>109</v>
      </c>
    </row>
    <row r="625" spans="1:13">
      <c r="A625" s="12" t="s">
        <v>415</v>
      </c>
      <c r="B625" s="13">
        <v>13.2889</v>
      </c>
      <c r="C625" s="14">
        <v>31313.464100000001</v>
      </c>
      <c r="D625" s="15">
        <v>23737.334800000001</v>
      </c>
      <c r="E625" s="15">
        <v>26930.326499999999</v>
      </c>
      <c r="F625" s="82">
        <v>35476.317900000002</v>
      </c>
      <c r="G625" s="15">
        <v>40658.532099999997</v>
      </c>
      <c r="H625" s="15">
        <v>31851.960200000001</v>
      </c>
      <c r="I625" s="16">
        <v>9.82</v>
      </c>
      <c r="J625" s="16">
        <v>10.66</v>
      </c>
      <c r="K625" s="16">
        <v>10.33</v>
      </c>
      <c r="L625" s="16">
        <v>173.1722</v>
      </c>
      <c r="M625" s="76" t="s">
        <v>109</v>
      </c>
    </row>
    <row r="626" spans="1:13">
      <c r="A626" s="18" t="s">
        <v>1020</v>
      </c>
      <c r="B626" s="19">
        <v>2.4862000000000002</v>
      </c>
      <c r="C626" s="20">
        <v>29938.678899999999</v>
      </c>
      <c r="D626" s="21">
        <v>20455.671900000001</v>
      </c>
      <c r="E626" s="21">
        <v>26203.832600000002</v>
      </c>
      <c r="F626" s="82">
        <v>32028.235100000002</v>
      </c>
      <c r="G626" s="21">
        <v>35476.317900000002</v>
      </c>
      <c r="H626" s="21">
        <v>29044.248800000001</v>
      </c>
      <c r="I626" s="22">
        <v>12.62</v>
      </c>
      <c r="J626" s="22">
        <v>0.03</v>
      </c>
      <c r="K626" s="22">
        <v>8.99</v>
      </c>
      <c r="L626" s="22">
        <v>170.02019999999999</v>
      </c>
      <c r="M626" s="78" t="s">
        <v>105</v>
      </c>
    </row>
    <row r="627" spans="1:13">
      <c r="A627" s="18" t="s">
        <v>416</v>
      </c>
      <c r="B627" s="19">
        <v>10.1153</v>
      </c>
      <c r="C627" s="20">
        <v>31635.131000000001</v>
      </c>
      <c r="D627" s="21">
        <v>24568.25</v>
      </c>
      <c r="E627" s="21">
        <v>27338.478800000001</v>
      </c>
      <c r="F627" s="82">
        <v>36210.570899999999</v>
      </c>
      <c r="G627" s="21">
        <v>41077.731899999999</v>
      </c>
      <c r="H627" s="21">
        <v>32504.494999999999</v>
      </c>
      <c r="I627" s="22">
        <v>8.82</v>
      </c>
      <c r="J627" s="22">
        <v>13.3</v>
      </c>
      <c r="K627" s="22">
        <v>10.68</v>
      </c>
      <c r="L627" s="22">
        <v>173.8</v>
      </c>
      <c r="M627" s="78" t="s">
        <v>109</v>
      </c>
    </row>
    <row r="628" spans="1:13">
      <c r="A628" s="12" t="s">
        <v>417</v>
      </c>
      <c r="B628" s="13">
        <v>2.6480999999999999</v>
      </c>
      <c r="C628" s="14">
        <v>51724.926399999997</v>
      </c>
      <c r="D628" s="15">
        <v>37445.195599999999</v>
      </c>
      <c r="E628" s="15">
        <v>44479.527000000002</v>
      </c>
      <c r="F628" s="82">
        <v>61896.3</v>
      </c>
      <c r="G628" s="15">
        <v>73181.386799999993</v>
      </c>
      <c r="H628" s="15">
        <v>53878.951099999998</v>
      </c>
      <c r="I628" s="16">
        <v>13.75</v>
      </c>
      <c r="J628" s="16">
        <v>19.54</v>
      </c>
      <c r="K628" s="16">
        <v>10.8</v>
      </c>
      <c r="L628" s="16">
        <v>171.5067</v>
      </c>
      <c r="M628" s="76" t="s">
        <v>109</v>
      </c>
    </row>
    <row r="629" spans="1:13">
      <c r="A629" s="18" t="s">
        <v>418</v>
      </c>
      <c r="B629" s="19">
        <v>2.6126</v>
      </c>
      <c r="C629" s="20">
        <v>51941.204400000002</v>
      </c>
      <c r="D629" s="21">
        <v>37591.064700000003</v>
      </c>
      <c r="E629" s="21">
        <v>44820.513599999998</v>
      </c>
      <c r="F629" s="82">
        <v>62059.8272</v>
      </c>
      <c r="G629" s="21">
        <v>73409.004100000006</v>
      </c>
      <c r="H629" s="21">
        <v>54065.0144</v>
      </c>
      <c r="I629" s="22">
        <v>13.81</v>
      </c>
      <c r="J629" s="22">
        <v>19.600000000000001</v>
      </c>
      <c r="K629" s="22">
        <v>10.82</v>
      </c>
      <c r="L629" s="22">
        <v>171.44829999999999</v>
      </c>
      <c r="M629" s="78" t="s">
        <v>109</v>
      </c>
    </row>
    <row r="630" spans="1:13">
      <c r="A630" s="12" t="s">
        <v>419</v>
      </c>
      <c r="B630" s="13">
        <v>36.7789</v>
      </c>
      <c r="C630" s="14">
        <v>21869.899000000001</v>
      </c>
      <c r="D630" s="15">
        <v>18427.108899999999</v>
      </c>
      <c r="E630" s="15">
        <v>19922.996500000001</v>
      </c>
      <c r="F630" s="82">
        <v>26697.3537</v>
      </c>
      <c r="G630" s="15">
        <v>34636.5671</v>
      </c>
      <c r="H630" s="15">
        <v>24917.286899999999</v>
      </c>
      <c r="I630" s="16">
        <v>6.44</v>
      </c>
      <c r="J630" s="16">
        <v>9.08</v>
      </c>
      <c r="K630" s="16">
        <v>8.49</v>
      </c>
      <c r="L630" s="16">
        <v>170.53309999999999</v>
      </c>
      <c r="M630" s="76" t="s">
        <v>109</v>
      </c>
    </row>
    <row r="631" spans="1:13">
      <c r="A631" s="18" t="s">
        <v>420</v>
      </c>
      <c r="B631" s="19">
        <v>11.369400000000001</v>
      </c>
      <c r="C631" s="20">
        <v>21015.2448</v>
      </c>
      <c r="D631" s="21">
        <v>17759.0157</v>
      </c>
      <c r="E631" s="21">
        <v>19092.6666</v>
      </c>
      <c r="F631" s="82">
        <v>24370.728999999999</v>
      </c>
      <c r="G631" s="21">
        <v>28886.255399999998</v>
      </c>
      <c r="H631" s="21">
        <v>22491.861199999999</v>
      </c>
      <c r="I631" s="22">
        <v>4.63</v>
      </c>
      <c r="J631" s="22">
        <v>7.73</v>
      </c>
      <c r="K631" s="22">
        <v>8.81</v>
      </c>
      <c r="L631" s="22">
        <v>171.65950000000001</v>
      </c>
      <c r="M631" s="78" t="s">
        <v>109</v>
      </c>
    </row>
    <row r="632" spans="1:13">
      <c r="A632" s="18" t="s">
        <v>421</v>
      </c>
      <c r="B632" s="19">
        <v>22.594200000000001</v>
      </c>
      <c r="C632" s="20">
        <v>22105.196899999999</v>
      </c>
      <c r="D632" s="21">
        <v>18841.333299999998</v>
      </c>
      <c r="E632" s="21">
        <v>20158.319299999999</v>
      </c>
      <c r="F632" s="82">
        <v>26739.725200000001</v>
      </c>
      <c r="G632" s="21">
        <v>34475.927000000003</v>
      </c>
      <c r="H632" s="21">
        <v>25337.154500000001</v>
      </c>
      <c r="I632" s="22">
        <v>6.23</v>
      </c>
      <c r="J632" s="22">
        <v>9.9600000000000009</v>
      </c>
      <c r="K632" s="22">
        <v>8.25</v>
      </c>
      <c r="L632" s="22">
        <v>169.66980000000001</v>
      </c>
      <c r="M632" s="78" t="s">
        <v>109</v>
      </c>
    </row>
    <row r="633" spans="1:13">
      <c r="A633" s="18" t="s">
        <v>1021</v>
      </c>
      <c r="B633" s="19">
        <v>1.0179</v>
      </c>
      <c r="C633" s="20">
        <v>37925.9064</v>
      </c>
      <c r="D633" s="21">
        <v>21550.946499999998</v>
      </c>
      <c r="E633" s="21">
        <v>26335.192299999999</v>
      </c>
      <c r="F633" s="82">
        <v>42708.927900000002</v>
      </c>
      <c r="G633" s="21">
        <v>49927.741499999996</v>
      </c>
      <c r="H633" s="21">
        <v>36441.4591</v>
      </c>
      <c r="I633" s="22">
        <v>11.4</v>
      </c>
      <c r="J633" s="22">
        <v>8.5500000000000007</v>
      </c>
      <c r="K633" s="22">
        <v>9.64</v>
      </c>
      <c r="L633" s="22">
        <v>169.37299999999999</v>
      </c>
      <c r="M633" s="78" t="s">
        <v>149</v>
      </c>
    </row>
    <row r="634" spans="1:13">
      <c r="A634" s="12" t="s">
        <v>422</v>
      </c>
      <c r="B634" s="13">
        <v>0.61990000000000001</v>
      </c>
      <c r="C634" s="14">
        <v>33818.6198</v>
      </c>
      <c r="D634" s="15">
        <v>25545.57</v>
      </c>
      <c r="E634" s="15">
        <v>28741.774399999998</v>
      </c>
      <c r="F634" s="82">
        <v>36848.099000000002</v>
      </c>
      <c r="G634" s="15">
        <v>50195.861199999999</v>
      </c>
      <c r="H634" s="15">
        <v>36161.3819</v>
      </c>
      <c r="I634" s="16">
        <v>17.27</v>
      </c>
      <c r="J634" s="16">
        <v>5.6</v>
      </c>
      <c r="K634" s="16">
        <v>9.85</v>
      </c>
      <c r="L634" s="16">
        <v>171.78139999999999</v>
      </c>
      <c r="M634" s="76" t="s">
        <v>109</v>
      </c>
    </row>
    <row r="635" spans="1:13">
      <c r="A635" s="18" t="s">
        <v>1022</v>
      </c>
      <c r="B635" s="19">
        <v>0.4244</v>
      </c>
      <c r="C635" s="20">
        <v>32686.664100000002</v>
      </c>
      <c r="D635" s="21">
        <v>25015.893100000001</v>
      </c>
      <c r="E635" s="21">
        <v>27521.186099999999</v>
      </c>
      <c r="F635" s="82">
        <v>35995.659</v>
      </c>
      <c r="G635" s="21">
        <v>42707.649799999999</v>
      </c>
      <c r="H635" s="21">
        <v>32719.1983</v>
      </c>
      <c r="I635" s="22">
        <v>17.86</v>
      </c>
      <c r="J635" s="22">
        <v>5.51</v>
      </c>
      <c r="K635" s="22">
        <v>9.01</v>
      </c>
      <c r="L635" s="22">
        <v>172.06450000000001</v>
      </c>
      <c r="M635" s="78" t="s">
        <v>109</v>
      </c>
    </row>
    <row r="636" spans="1:13">
      <c r="A636" s="12" t="s">
        <v>423</v>
      </c>
      <c r="B636" s="13">
        <v>1.6700999999999999</v>
      </c>
      <c r="C636" s="14">
        <v>39230.258600000001</v>
      </c>
      <c r="D636" s="15">
        <v>26043.405500000001</v>
      </c>
      <c r="E636" s="15">
        <v>32644.821499999998</v>
      </c>
      <c r="F636" s="82">
        <v>49124.225400000003</v>
      </c>
      <c r="G636" s="15">
        <v>58981.9323</v>
      </c>
      <c r="H636" s="15">
        <v>41513.775900000001</v>
      </c>
      <c r="I636" s="16">
        <v>28.6</v>
      </c>
      <c r="J636" s="16">
        <v>2.84</v>
      </c>
      <c r="K636" s="16">
        <v>12.41</v>
      </c>
      <c r="L636" s="16">
        <v>177.7724</v>
      </c>
      <c r="M636" s="76" t="s">
        <v>105</v>
      </c>
    </row>
    <row r="637" spans="1:13">
      <c r="A637" s="12" t="s">
        <v>424</v>
      </c>
      <c r="B637" s="13">
        <v>3.7065000000000001</v>
      </c>
      <c r="C637" s="14">
        <v>26277.804400000001</v>
      </c>
      <c r="D637" s="15">
        <v>19927.686900000001</v>
      </c>
      <c r="E637" s="15">
        <v>21816.410599999999</v>
      </c>
      <c r="F637" s="82">
        <v>31751.1404</v>
      </c>
      <c r="G637" s="15">
        <v>35840.603600000002</v>
      </c>
      <c r="H637" s="15">
        <v>27431.017800000001</v>
      </c>
      <c r="I637" s="16">
        <v>12.66</v>
      </c>
      <c r="J637" s="16">
        <v>2.15</v>
      </c>
      <c r="K637" s="16">
        <v>10.41</v>
      </c>
      <c r="L637" s="16">
        <v>175.7612</v>
      </c>
      <c r="M637" s="76" t="s">
        <v>105</v>
      </c>
    </row>
    <row r="638" spans="1:13">
      <c r="A638" s="18" t="s">
        <v>425</v>
      </c>
      <c r="B638" s="19">
        <v>0.46610000000000001</v>
      </c>
      <c r="C638" s="20">
        <v>28478.1715</v>
      </c>
      <c r="D638" s="21">
        <v>20224.555499999999</v>
      </c>
      <c r="E638" s="21">
        <v>23251.5638</v>
      </c>
      <c r="F638" s="82">
        <v>36659.178399999997</v>
      </c>
      <c r="G638" s="21">
        <v>45796.825799999999</v>
      </c>
      <c r="H638" s="21">
        <v>31115.039700000001</v>
      </c>
      <c r="I638" s="22">
        <v>16.559999999999999</v>
      </c>
      <c r="J638" s="22">
        <v>3.62</v>
      </c>
      <c r="K638" s="22">
        <v>10.96</v>
      </c>
      <c r="L638" s="22">
        <v>176.67410000000001</v>
      </c>
      <c r="M638" s="78" t="s">
        <v>105</v>
      </c>
    </row>
    <row r="639" spans="1:13">
      <c r="A639" s="18" t="s">
        <v>1023</v>
      </c>
      <c r="B639" s="19">
        <v>1.0290999999999999</v>
      </c>
      <c r="C639" s="20">
        <v>20834.1666</v>
      </c>
      <c r="D639" s="21">
        <v>18192.7094</v>
      </c>
      <c r="E639" s="21">
        <v>20337.724600000001</v>
      </c>
      <c r="F639" s="82">
        <v>24204.920600000001</v>
      </c>
      <c r="G639" s="21">
        <v>26181.017500000002</v>
      </c>
      <c r="H639" s="21">
        <v>22159.190600000002</v>
      </c>
      <c r="I639" s="22">
        <v>1.78</v>
      </c>
      <c r="J639" s="22">
        <v>1.34</v>
      </c>
      <c r="K639" s="22">
        <v>8.14</v>
      </c>
      <c r="L639" s="22">
        <v>171.98509999999999</v>
      </c>
      <c r="M639" s="78" t="s">
        <v>105</v>
      </c>
    </row>
    <row r="640" spans="1:13">
      <c r="A640" s="12" t="s">
        <v>426</v>
      </c>
      <c r="B640" s="13">
        <v>11.353400000000001</v>
      </c>
      <c r="C640" s="14">
        <v>35040.508699999998</v>
      </c>
      <c r="D640" s="15">
        <v>25160.4431</v>
      </c>
      <c r="E640" s="15">
        <v>29425.428800000002</v>
      </c>
      <c r="F640" s="82">
        <v>39544.78</v>
      </c>
      <c r="G640" s="15">
        <v>44827.606599999999</v>
      </c>
      <c r="H640" s="15">
        <v>35410.066800000001</v>
      </c>
      <c r="I640" s="16">
        <v>17.05</v>
      </c>
      <c r="J640" s="16">
        <v>11.54</v>
      </c>
      <c r="K640" s="16">
        <v>9.31</v>
      </c>
      <c r="L640" s="16">
        <v>183.1293</v>
      </c>
      <c r="M640" s="76" t="s">
        <v>109</v>
      </c>
    </row>
    <row r="641" spans="1:13">
      <c r="A641" s="18" t="s">
        <v>427</v>
      </c>
      <c r="B641" s="19">
        <v>8.5954999999999995</v>
      </c>
      <c r="C641" s="20">
        <v>36495.2808</v>
      </c>
      <c r="D641" s="21">
        <v>27714.0056</v>
      </c>
      <c r="E641" s="21">
        <v>31165.137999999999</v>
      </c>
      <c r="F641" s="82">
        <v>40703.133800000003</v>
      </c>
      <c r="G641" s="21">
        <v>46663.838199999998</v>
      </c>
      <c r="H641" s="21">
        <v>37051.433400000002</v>
      </c>
      <c r="I641" s="22">
        <v>18.3</v>
      </c>
      <c r="J641" s="22">
        <v>13.04</v>
      </c>
      <c r="K641" s="22">
        <v>9.5500000000000007</v>
      </c>
      <c r="L641" s="22">
        <v>184.43600000000001</v>
      </c>
      <c r="M641" s="78" t="s">
        <v>109</v>
      </c>
    </row>
    <row r="642" spans="1:13">
      <c r="A642" s="12" t="s">
        <v>428</v>
      </c>
      <c r="B642" s="13">
        <v>2.1227</v>
      </c>
      <c r="C642" s="14">
        <v>34456.399799999999</v>
      </c>
      <c r="D642" s="15">
        <v>25187.713400000001</v>
      </c>
      <c r="E642" s="15">
        <v>29052.802599999999</v>
      </c>
      <c r="F642" s="82">
        <v>39467.722099999999</v>
      </c>
      <c r="G642" s="15">
        <v>44466.887900000002</v>
      </c>
      <c r="H642" s="15">
        <v>34746.764900000002</v>
      </c>
      <c r="I642" s="16">
        <v>18.16</v>
      </c>
      <c r="J642" s="16">
        <v>2.66</v>
      </c>
      <c r="K642" s="16">
        <v>15.29</v>
      </c>
      <c r="L642" s="16">
        <v>173.30160000000001</v>
      </c>
      <c r="M642" s="76" t="s">
        <v>109</v>
      </c>
    </row>
    <row r="643" spans="1:13">
      <c r="A643" s="18" t="s">
        <v>429</v>
      </c>
      <c r="B643" s="19">
        <v>0.4123</v>
      </c>
      <c r="C643" s="20">
        <v>40040.138500000001</v>
      </c>
      <c r="D643" s="21">
        <v>33442.330600000001</v>
      </c>
      <c r="E643" s="21">
        <v>36430.8995</v>
      </c>
      <c r="F643" s="82">
        <v>44466.887900000002</v>
      </c>
      <c r="G643" s="21">
        <v>50127.877099999998</v>
      </c>
      <c r="H643" s="21">
        <v>40984.7454</v>
      </c>
      <c r="I643" s="22">
        <v>21.61</v>
      </c>
      <c r="J643" s="22">
        <v>2.52</v>
      </c>
      <c r="K643" s="22">
        <v>17.61</v>
      </c>
      <c r="L643" s="22">
        <v>171.25399999999999</v>
      </c>
      <c r="M643" s="78" t="s">
        <v>109</v>
      </c>
    </row>
    <row r="644" spans="1:13">
      <c r="A644" s="12" t="s">
        <v>430</v>
      </c>
      <c r="B644" s="13">
        <v>17.492599999999999</v>
      </c>
      <c r="C644" s="14">
        <v>25157.077600000001</v>
      </c>
      <c r="D644" s="15">
        <v>18961.453099999999</v>
      </c>
      <c r="E644" s="15">
        <v>20640.039700000001</v>
      </c>
      <c r="F644" s="82">
        <v>33663.025800000003</v>
      </c>
      <c r="G644" s="15">
        <v>41887.095999999998</v>
      </c>
      <c r="H644" s="15">
        <v>28425.463599999999</v>
      </c>
      <c r="I644" s="16">
        <v>12.55</v>
      </c>
      <c r="J644" s="16">
        <v>1.9</v>
      </c>
      <c r="K644" s="16">
        <v>11.53</v>
      </c>
      <c r="L644" s="16">
        <v>175.32589999999999</v>
      </c>
      <c r="M644" s="76" t="s">
        <v>109</v>
      </c>
    </row>
    <row r="645" spans="1:13">
      <c r="A645" s="18" t="s">
        <v>431</v>
      </c>
      <c r="B645" s="19">
        <v>14.0359</v>
      </c>
      <c r="C645" s="20">
        <v>25363.529699999999</v>
      </c>
      <c r="D645" s="21">
        <v>18841.5</v>
      </c>
      <c r="E645" s="21">
        <v>20883.757699999998</v>
      </c>
      <c r="F645" s="82">
        <v>32971.595500000003</v>
      </c>
      <c r="G645" s="21">
        <v>40731.083700000003</v>
      </c>
      <c r="H645" s="21">
        <v>28250.354800000001</v>
      </c>
      <c r="I645" s="22">
        <v>10.87</v>
      </c>
      <c r="J645" s="22">
        <v>1.63</v>
      </c>
      <c r="K645" s="22">
        <v>11.89</v>
      </c>
      <c r="L645" s="22">
        <v>175.8013</v>
      </c>
      <c r="M645" s="78" t="s">
        <v>109</v>
      </c>
    </row>
    <row r="646" spans="1:13">
      <c r="A646" s="18" t="s">
        <v>1024</v>
      </c>
      <c r="B646" s="19">
        <v>0.22320000000000001</v>
      </c>
      <c r="C646" s="20">
        <v>41885.181299999997</v>
      </c>
      <c r="D646" s="21">
        <v>34300.798199999997</v>
      </c>
      <c r="E646" s="21">
        <v>38464.617899999997</v>
      </c>
      <c r="F646" s="82">
        <v>45627.216800000002</v>
      </c>
      <c r="G646" s="21">
        <v>49153.411399999997</v>
      </c>
      <c r="H646" s="21">
        <v>42304.722500000003</v>
      </c>
      <c r="I646" s="22">
        <v>13.99</v>
      </c>
      <c r="J646" s="22">
        <v>21.06</v>
      </c>
      <c r="K646" s="22">
        <v>12.84</v>
      </c>
      <c r="L646" s="22">
        <v>165.2534</v>
      </c>
      <c r="M646" s="78" t="s">
        <v>109</v>
      </c>
    </row>
    <row r="647" spans="1:13">
      <c r="A647" s="12" t="s">
        <v>432</v>
      </c>
      <c r="B647" s="13">
        <v>1.7582</v>
      </c>
      <c r="C647" s="14">
        <v>36682.415500000003</v>
      </c>
      <c r="D647" s="15">
        <v>19711.408100000001</v>
      </c>
      <c r="E647" s="15">
        <v>29855.530699999999</v>
      </c>
      <c r="F647" s="82">
        <v>41288.442000000003</v>
      </c>
      <c r="G647" s="15">
        <v>49858.249199999998</v>
      </c>
      <c r="H647" s="15">
        <v>36242.633800000003</v>
      </c>
      <c r="I647" s="16">
        <v>17.170000000000002</v>
      </c>
      <c r="J647" s="16">
        <v>2.17</v>
      </c>
      <c r="K647" s="16">
        <v>13.27</v>
      </c>
      <c r="L647" s="16">
        <v>174.923</v>
      </c>
      <c r="M647" s="76" t="s">
        <v>109</v>
      </c>
    </row>
    <row r="648" spans="1:13">
      <c r="A648" s="12" t="s">
        <v>433</v>
      </c>
      <c r="B648" s="13">
        <v>3.5266000000000002</v>
      </c>
      <c r="C648" s="14">
        <v>34619.605000000003</v>
      </c>
      <c r="D648" s="15">
        <v>20674.2513</v>
      </c>
      <c r="E648" s="15">
        <v>25204.1666</v>
      </c>
      <c r="F648" s="82">
        <v>39725.449800000002</v>
      </c>
      <c r="G648" s="15">
        <v>48801.799599999998</v>
      </c>
      <c r="H648" s="15">
        <v>34250.762000000002</v>
      </c>
      <c r="I648" s="16">
        <v>16.54</v>
      </c>
      <c r="J648" s="16">
        <v>2.23</v>
      </c>
      <c r="K648" s="16">
        <v>12.45</v>
      </c>
      <c r="L648" s="16">
        <v>177.35210000000001</v>
      </c>
      <c r="M648" s="76" t="s">
        <v>109</v>
      </c>
    </row>
    <row r="649" spans="1:13">
      <c r="A649" s="18" t="s">
        <v>683</v>
      </c>
      <c r="B649" s="19">
        <v>1.8425</v>
      </c>
      <c r="C649" s="20">
        <v>33049.788200000003</v>
      </c>
      <c r="D649" s="21">
        <v>20674.2513</v>
      </c>
      <c r="E649" s="21">
        <v>24344.034199999998</v>
      </c>
      <c r="F649" s="82">
        <v>40255.278200000001</v>
      </c>
      <c r="G649" s="21">
        <v>47736.349800000004</v>
      </c>
      <c r="H649" s="21">
        <v>33582.705600000001</v>
      </c>
      <c r="I649" s="22">
        <v>13.57</v>
      </c>
      <c r="J649" s="22">
        <v>3.38</v>
      </c>
      <c r="K649" s="22">
        <v>12.91</v>
      </c>
      <c r="L649" s="22">
        <v>180.19120000000001</v>
      </c>
      <c r="M649" s="78" t="s">
        <v>109</v>
      </c>
    </row>
    <row r="650" spans="1:13">
      <c r="A650" s="18" t="s">
        <v>1025</v>
      </c>
      <c r="B650" s="19">
        <v>1.5946</v>
      </c>
      <c r="C650" s="20">
        <v>36053.0245</v>
      </c>
      <c r="D650" s="21">
        <v>21443.333299999998</v>
      </c>
      <c r="E650" s="21">
        <v>27194.924200000001</v>
      </c>
      <c r="F650" s="82">
        <v>39725.449800000002</v>
      </c>
      <c r="G650" s="21">
        <v>51648.962800000001</v>
      </c>
      <c r="H650" s="21">
        <v>35838.561300000001</v>
      </c>
      <c r="I650" s="22">
        <v>20.14</v>
      </c>
      <c r="J650" s="22">
        <v>1.05</v>
      </c>
      <c r="K650" s="22">
        <v>12.07</v>
      </c>
      <c r="L650" s="22">
        <v>174.29730000000001</v>
      </c>
      <c r="M650" s="78" t="s">
        <v>105</v>
      </c>
    </row>
    <row r="651" spans="1:13">
      <c r="A651" s="12" t="s">
        <v>434</v>
      </c>
      <c r="B651" s="13">
        <v>17.058399999999999</v>
      </c>
      <c r="C651" s="14">
        <v>35530.823900000003</v>
      </c>
      <c r="D651" s="15">
        <v>21187.663799999998</v>
      </c>
      <c r="E651" s="15">
        <v>26669.6214</v>
      </c>
      <c r="F651" s="82">
        <v>44268.202700000002</v>
      </c>
      <c r="G651" s="15">
        <v>53502.457300000002</v>
      </c>
      <c r="H651" s="15">
        <v>36977.874900000003</v>
      </c>
      <c r="I651" s="16">
        <v>16.43</v>
      </c>
      <c r="J651" s="16">
        <v>3.36</v>
      </c>
      <c r="K651" s="16">
        <v>12.08</v>
      </c>
      <c r="L651" s="16">
        <v>178.6738</v>
      </c>
      <c r="M651" s="76" t="s">
        <v>109</v>
      </c>
    </row>
    <row r="652" spans="1:13">
      <c r="A652" s="18" t="s">
        <v>684</v>
      </c>
      <c r="B652" s="19">
        <v>1.4355</v>
      </c>
      <c r="C652" s="20">
        <v>33961.808299999997</v>
      </c>
      <c r="D652" s="21">
        <v>20614.210500000001</v>
      </c>
      <c r="E652" s="21">
        <v>27365.3966</v>
      </c>
      <c r="F652" s="82">
        <v>41740.741499999996</v>
      </c>
      <c r="G652" s="21">
        <v>47974.959699999999</v>
      </c>
      <c r="H652" s="21">
        <v>35079.659099999997</v>
      </c>
      <c r="I652" s="22">
        <v>19.29</v>
      </c>
      <c r="J652" s="22">
        <v>3.24</v>
      </c>
      <c r="K652" s="22">
        <v>11.43</v>
      </c>
      <c r="L652" s="22">
        <v>173.89089999999999</v>
      </c>
      <c r="M652" s="78" t="s">
        <v>109</v>
      </c>
    </row>
    <row r="653" spans="1:13">
      <c r="A653" s="18" t="s">
        <v>435</v>
      </c>
      <c r="B653" s="19">
        <v>3.9735999999999998</v>
      </c>
      <c r="C653" s="20">
        <v>33256.695500000002</v>
      </c>
      <c r="D653" s="21">
        <v>20278.084500000001</v>
      </c>
      <c r="E653" s="21">
        <v>24424.170699999999</v>
      </c>
      <c r="F653" s="82">
        <v>40227.700400000002</v>
      </c>
      <c r="G653" s="21">
        <v>51414.428200000002</v>
      </c>
      <c r="H653" s="21">
        <v>33670.372000000003</v>
      </c>
      <c r="I653" s="22">
        <v>13.81</v>
      </c>
      <c r="J653" s="22">
        <v>1.49</v>
      </c>
      <c r="K653" s="22">
        <v>10.64</v>
      </c>
      <c r="L653" s="22">
        <v>175.3449</v>
      </c>
      <c r="M653" s="78" t="s">
        <v>105</v>
      </c>
    </row>
    <row r="654" spans="1:13">
      <c r="A654" s="18" t="s">
        <v>436</v>
      </c>
      <c r="B654" s="19">
        <v>10.174799999999999</v>
      </c>
      <c r="C654" s="20">
        <v>37269.394699999997</v>
      </c>
      <c r="D654" s="21">
        <v>21407.646100000002</v>
      </c>
      <c r="E654" s="21">
        <v>29982.810600000001</v>
      </c>
      <c r="F654" s="82">
        <v>45195.485399999998</v>
      </c>
      <c r="G654" s="21">
        <v>53899.439599999998</v>
      </c>
      <c r="H654" s="21">
        <v>38073.627200000003</v>
      </c>
      <c r="I654" s="22">
        <v>16.95</v>
      </c>
      <c r="J654" s="22">
        <v>4.32</v>
      </c>
      <c r="K654" s="22">
        <v>13.12</v>
      </c>
      <c r="L654" s="22">
        <v>180.8417</v>
      </c>
      <c r="M654" s="78" t="s">
        <v>109</v>
      </c>
    </row>
    <row r="655" spans="1:13">
      <c r="A655" s="12" t="s">
        <v>437</v>
      </c>
      <c r="B655" s="13">
        <v>1.7952999999999999</v>
      </c>
      <c r="C655" s="14">
        <v>24700.468099999998</v>
      </c>
      <c r="D655" s="15">
        <v>18885.495800000001</v>
      </c>
      <c r="E655" s="15">
        <v>21342.5831</v>
      </c>
      <c r="F655" s="82">
        <v>34639.752699999997</v>
      </c>
      <c r="G655" s="15">
        <v>44714.722199999997</v>
      </c>
      <c r="H655" s="15">
        <v>29188.056</v>
      </c>
      <c r="I655" s="16">
        <v>11.35</v>
      </c>
      <c r="J655" s="16">
        <v>0.23</v>
      </c>
      <c r="K655" s="16">
        <v>10.32</v>
      </c>
      <c r="L655" s="16">
        <v>173.5206</v>
      </c>
      <c r="M655" s="76" t="s">
        <v>149</v>
      </c>
    </row>
    <row r="656" spans="1:13">
      <c r="A656" s="12" t="s">
        <v>438</v>
      </c>
      <c r="B656" s="13">
        <v>16.220800000000001</v>
      </c>
      <c r="C656" s="14">
        <v>35863.061199999996</v>
      </c>
      <c r="D656" s="15">
        <v>22953.0681</v>
      </c>
      <c r="E656" s="15">
        <v>29028.574000000001</v>
      </c>
      <c r="F656" s="82">
        <v>43817.587200000002</v>
      </c>
      <c r="G656" s="15">
        <v>50240.313300000002</v>
      </c>
      <c r="H656" s="15">
        <v>36781.596899999997</v>
      </c>
      <c r="I656" s="16">
        <v>16.86</v>
      </c>
      <c r="J656" s="16">
        <v>3.75</v>
      </c>
      <c r="K656" s="16">
        <v>11.06</v>
      </c>
      <c r="L656" s="16">
        <v>173.3287</v>
      </c>
      <c r="M656" s="76" t="s">
        <v>109</v>
      </c>
    </row>
    <row r="657" spans="1:13">
      <c r="A657" s="18" t="s">
        <v>685</v>
      </c>
      <c r="B657" s="19">
        <v>2.2353999999999998</v>
      </c>
      <c r="C657" s="20">
        <v>31610.850900000001</v>
      </c>
      <c r="D657" s="21">
        <v>21022.5406</v>
      </c>
      <c r="E657" s="21">
        <v>27956.615600000001</v>
      </c>
      <c r="F657" s="82">
        <v>39563.107300000003</v>
      </c>
      <c r="G657" s="21">
        <v>46318.026700000002</v>
      </c>
      <c r="H657" s="21">
        <v>33484.577799999999</v>
      </c>
      <c r="I657" s="22">
        <v>16.309999999999999</v>
      </c>
      <c r="J657" s="22">
        <v>2.15</v>
      </c>
      <c r="K657" s="22">
        <v>12.2</v>
      </c>
      <c r="L657" s="22">
        <v>175.54140000000001</v>
      </c>
      <c r="M657" s="78" t="s">
        <v>105</v>
      </c>
    </row>
    <row r="658" spans="1:13">
      <c r="A658" s="18" t="s">
        <v>1026</v>
      </c>
      <c r="B658" s="19">
        <v>1.6189</v>
      </c>
      <c r="C658" s="20">
        <v>45552.751600000003</v>
      </c>
      <c r="D658" s="21">
        <v>32416.527399999999</v>
      </c>
      <c r="E658" s="21">
        <v>41795.046300000002</v>
      </c>
      <c r="F658" s="82">
        <v>50236.428</v>
      </c>
      <c r="G658" s="21">
        <v>56791.892200000002</v>
      </c>
      <c r="H658" s="21">
        <v>45656.160199999998</v>
      </c>
      <c r="I658" s="22">
        <v>15.46</v>
      </c>
      <c r="J658" s="22">
        <v>6.57</v>
      </c>
      <c r="K658" s="22">
        <v>11.49</v>
      </c>
      <c r="L658" s="22">
        <v>164.06620000000001</v>
      </c>
      <c r="M658" s="78" t="s">
        <v>109</v>
      </c>
    </row>
    <row r="659" spans="1:13">
      <c r="A659" s="18" t="s">
        <v>439</v>
      </c>
      <c r="B659" s="19">
        <v>3.3058000000000001</v>
      </c>
      <c r="C659" s="20">
        <v>39206.046000000002</v>
      </c>
      <c r="D659" s="21">
        <v>29819.267500000002</v>
      </c>
      <c r="E659" s="21">
        <v>34542.583500000001</v>
      </c>
      <c r="F659" s="82">
        <v>44243.036699999997</v>
      </c>
      <c r="G659" s="21">
        <v>49459.5461</v>
      </c>
      <c r="H659" s="21">
        <v>39108.779699999999</v>
      </c>
      <c r="I659" s="22">
        <v>18.71</v>
      </c>
      <c r="J659" s="22">
        <v>4.8600000000000003</v>
      </c>
      <c r="K659" s="22">
        <v>11.36</v>
      </c>
      <c r="L659" s="22">
        <v>168.84630000000001</v>
      </c>
      <c r="M659" s="78" t="s">
        <v>109</v>
      </c>
    </row>
    <row r="660" spans="1:13">
      <c r="A660" s="18" t="s">
        <v>686</v>
      </c>
      <c r="B660" s="19">
        <v>2.7570999999999999</v>
      </c>
      <c r="C660" s="20">
        <v>30965.975999999999</v>
      </c>
      <c r="D660" s="21">
        <v>20638.1374</v>
      </c>
      <c r="E660" s="21">
        <v>27511.317500000001</v>
      </c>
      <c r="F660" s="82">
        <v>37094.409299999999</v>
      </c>
      <c r="G660" s="21">
        <v>46845.864800000003</v>
      </c>
      <c r="H660" s="21">
        <v>33102.806900000003</v>
      </c>
      <c r="I660" s="22">
        <v>17.93</v>
      </c>
      <c r="J660" s="22">
        <v>1.56</v>
      </c>
      <c r="K660" s="22">
        <v>10.09</v>
      </c>
      <c r="L660" s="22">
        <v>173.71010000000001</v>
      </c>
      <c r="M660" s="78" t="s">
        <v>109</v>
      </c>
    </row>
    <row r="661" spans="1:13">
      <c r="A661" s="18" t="s">
        <v>1027</v>
      </c>
      <c r="B661" s="19">
        <v>1.0008999999999999</v>
      </c>
      <c r="C661" s="20">
        <v>40212.841500000002</v>
      </c>
      <c r="D661" s="21">
        <v>19995.7019</v>
      </c>
      <c r="E661" s="21">
        <v>34451.561600000001</v>
      </c>
      <c r="F661" s="82">
        <v>45719.274700000002</v>
      </c>
      <c r="G661" s="21">
        <v>59099.574399999998</v>
      </c>
      <c r="H661" s="21">
        <v>41589.907599999999</v>
      </c>
      <c r="I661" s="22">
        <v>18.97</v>
      </c>
      <c r="J661" s="22">
        <v>5.78</v>
      </c>
      <c r="K661" s="22">
        <v>13.08</v>
      </c>
      <c r="L661" s="22">
        <v>173.19730000000001</v>
      </c>
      <c r="M661" s="78" t="s">
        <v>109</v>
      </c>
    </row>
    <row r="662" spans="1:13">
      <c r="A662" s="18" t="s">
        <v>687</v>
      </c>
      <c r="B662" s="19">
        <v>2.5451000000000001</v>
      </c>
      <c r="C662" s="20">
        <v>31641.019100000001</v>
      </c>
      <c r="D662" s="21">
        <v>20654.482199999999</v>
      </c>
      <c r="E662" s="21">
        <v>25863.476200000001</v>
      </c>
      <c r="F662" s="82">
        <v>37061.845200000003</v>
      </c>
      <c r="G662" s="21">
        <v>45391.097399999999</v>
      </c>
      <c r="H662" s="21">
        <v>32381.364600000001</v>
      </c>
      <c r="I662" s="22">
        <v>14.68</v>
      </c>
      <c r="J662" s="22">
        <v>2.23</v>
      </c>
      <c r="K662" s="22">
        <v>11.58</v>
      </c>
      <c r="L662" s="22">
        <v>176.559</v>
      </c>
      <c r="M662" s="78" t="s">
        <v>109</v>
      </c>
    </row>
    <row r="663" spans="1:13">
      <c r="A663" s="12" t="s">
        <v>440</v>
      </c>
      <c r="B663" s="13">
        <v>3.6314000000000002</v>
      </c>
      <c r="C663" s="14">
        <v>42478.582000000002</v>
      </c>
      <c r="D663" s="15">
        <v>22183.126</v>
      </c>
      <c r="E663" s="15">
        <v>34798.898099999999</v>
      </c>
      <c r="F663" s="82">
        <v>51528.408199999998</v>
      </c>
      <c r="G663" s="15">
        <v>61215.629099999998</v>
      </c>
      <c r="H663" s="15">
        <v>43084.375399999997</v>
      </c>
      <c r="I663" s="16">
        <v>13.99</v>
      </c>
      <c r="J663" s="16">
        <v>1.42</v>
      </c>
      <c r="K663" s="16">
        <v>10.46</v>
      </c>
      <c r="L663" s="16">
        <v>177.73410000000001</v>
      </c>
      <c r="M663" s="76" t="s">
        <v>105</v>
      </c>
    </row>
    <row r="664" spans="1:13">
      <c r="A664" s="12" t="s">
        <v>441</v>
      </c>
      <c r="B664" s="13">
        <v>0.65959999999999996</v>
      </c>
      <c r="C664" s="14">
        <v>28579.605800000001</v>
      </c>
      <c r="D664" s="15">
        <v>18408.648700000002</v>
      </c>
      <c r="E664" s="15">
        <v>23808.8554</v>
      </c>
      <c r="F664" s="82">
        <v>35577.1587</v>
      </c>
      <c r="G664" s="15">
        <v>43457.892599999999</v>
      </c>
      <c r="H664" s="15">
        <v>31261.4022</v>
      </c>
      <c r="I664" s="16">
        <v>11.51</v>
      </c>
      <c r="J664" s="16">
        <v>1.91</v>
      </c>
      <c r="K664" s="16">
        <v>10.58</v>
      </c>
      <c r="L664" s="16">
        <v>176.6927</v>
      </c>
      <c r="M664" s="76" t="s">
        <v>105</v>
      </c>
    </row>
    <row r="665" spans="1:13">
      <c r="A665" s="18" t="s">
        <v>688</v>
      </c>
      <c r="B665" s="19">
        <v>0.41849999999999998</v>
      </c>
      <c r="C665" s="20">
        <v>29366.4624</v>
      </c>
      <c r="D665" s="21">
        <v>20014.811099999999</v>
      </c>
      <c r="E665" s="21">
        <v>25872.673599999998</v>
      </c>
      <c r="F665" s="82">
        <v>35557.693700000003</v>
      </c>
      <c r="G665" s="21">
        <v>40135.5965</v>
      </c>
      <c r="H665" s="21">
        <v>30505.328099999999</v>
      </c>
      <c r="I665" s="22">
        <v>8.56</v>
      </c>
      <c r="J665" s="22">
        <v>1.29</v>
      </c>
      <c r="K665" s="22">
        <v>10.41</v>
      </c>
      <c r="L665" s="22">
        <v>176.68369999999999</v>
      </c>
      <c r="M665" s="78" t="s">
        <v>105</v>
      </c>
    </row>
    <row r="666" spans="1:13">
      <c r="A666" s="12" t="s">
        <v>442</v>
      </c>
      <c r="B666" s="13">
        <v>6.9031000000000002</v>
      </c>
      <c r="C666" s="14">
        <v>42530.960700000003</v>
      </c>
      <c r="D666" s="15">
        <v>26517.4264</v>
      </c>
      <c r="E666" s="15">
        <v>32259.920399999999</v>
      </c>
      <c r="F666" s="82">
        <v>55448.5769</v>
      </c>
      <c r="G666" s="15">
        <v>67813.918699999995</v>
      </c>
      <c r="H666" s="15">
        <v>44644.309000000001</v>
      </c>
      <c r="I666" s="16">
        <v>19.39</v>
      </c>
      <c r="J666" s="16">
        <v>5.82</v>
      </c>
      <c r="K666" s="16">
        <v>13.41</v>
      </c>
      <c r="L666" s="16">
        <v>170.05449999999999</v>
      </c>
      <c r="M666" s="76" t="s">
        <v>109</v>
      </c>
    </row>
    <row r="667" spans="1:13">
      <c r="A667" s="18" t="s">
        <v>443</v>
      </c>
      <c r="B667" s="19">
        <v>2.9039999999999999</v>
      </c>
      <c r="C667" s="20">
        <v>54809.369899999998</v>
      </c>
      <c r="D667" s="21">
        <v>33832.610399999998</v>
      </c>
      <c r="E667" s="21">
        <v>45027.8485</v>
      </c>
      <c r="F667" s="82">
        <v>66718.691900000005</v>
      </c>
      <c r="G667" s="21">
        <v>73172.330600000001</v>
      </c>
      <c r="H667" s="21">
        <v>54415.520400000001</v>
      </c>
      <c r="I667" s="22">
        <v>19.88</v>
      </c>
      <c r="J667" s="22">
        <v>6.17</v>
      </c>
      <c r="K667" s="22">
        <v>14.02</v>
      </c>
      <c r="L667" s="22">
        <v>165.53530000000001</v>
      </c>
      <c r="M667" s="78" t="s">
        <v>109</v>
      </c>
    </row>
    <row r="668" spans="1:13">
      <c r="A668" s="18" t="s">
        <v>444</v>
      </c>
      <c r="B668" s="19">
        <v>3.4704000000000002</v>
      </c>
      <c r="C668" s="20">
        <v>36638.382599999997</v>
      </c>
      <c r="D668" s="21">
        <v>25093.580600000001</v>
      </c>
      <c r="E668" s="21">
        <v>29269.404999999999</v>
      </c>
      <c r="F668" s="82">
        <v>43743.787300000004</v>
      </c>
      <c r="G668" s="21">
        <v>51901.717100000002</v>
      </c>
      <c r="H668" s="21">
        <v>37544.307000000001</v>
      </c>
      <c r="I668" s="22">
        <v>17.36</v>
      </c>
      <c r="J668" s="22">
        <v>5.69</v>
      </c>
      <c r="K668" s="22">
        <v>12.52</v>
      </c>
      <c r="L668" s="22">
        <v>173.5478</v>
      </c>
      <c r="M668" s="78" t="s">
        <v>109</v>
      </c>
    </row>
    <row r="669" spans="1:13">
      <c r="A669" s="12" t="s">
        <v>445</v>
      </c>
      <c r="B669" s="13">
        <v>2.0758999999999999</v>
      </c>
      <c r="C669" s="14">
        <v>36924.5481</v>
      </c>
      <c r="D669" s="15">
        <v>28507.8171</v>
      </c>
      <c r="E669" s="15">
        <v>31801.9143</v>
      </c>
      <c r="F669" s="82">
        <v>44521.2039</v>
      </c>
      <c r="G669" s="15">
        <v>50942.805899999999</v>
      </c>
      <c r="H669" s="15">
        <v>38446.743999999999</v>
      </c>
      <c r="I669" s="16">
        <v>17.690000000000001</v>
      </c>
      <c r="J669" s="16">
        <v>8.1999999999999993</v>
      </c>
      <c r="K669" s="16">
        <v>15.15</v>
      </c>
      <c r="L669" s="16">
        <v>170.4639</v>
      </c>
      <c r="M669" s="76" t="s">
        <v>109</v>
      </c>
    </row>
    <row r="670" spans="1:13">
      <c r="A670" s="18" t="s">
        <v>1028</v>
      </c>
      <c r="B670" s="19">
        <v>0.72040000000000004</v>
      </c>
      <c r="C670" s="20">
        <v>36501.612500000003</v>
      </c>
      <c r="D670" s="21">
        <v>28522.4555</v>
      </c>
      <c r="E670" s="21">
        <v>31004.112000000001</v>
      </c>
      <c r="F670" s="82">
        <v>43645.579899999997</v>
      </c>
      <c r="G670" s="21">
        <v>50513.0916</v>
      </c>
      <c r="H670" s="21">
        <v>37974.911599999999</v>
      </c>
      <c r="I670" s="22">
        <v>16.12</v>
      </c>
      <c r="J670" s="22">
        <v>7.82</v>
      </c>
      <c r="K670" s="22">
        <v>16.04</v>
      </c>
      <c r="L670" s="22">
        <v>170.59719999999999</v>
      </c>
      <c r="M670" s="78" t="s">
        <v>109</v>
      </c>
    </row>
    <row r="671" spans="1:13">
      <c r="A671" s="12" t="s">
        <v>446</v>
      </c>
      <c r="B671" s="13">
        <v>21.380800000000001</v>
      </c>
      <c r="C671" s="14">
        <v>40833.423900000002</v>
      </c>
      <c r="D671" s="15">
        <v>27133.5504</v>
      </c>
      <c r="E671" s="15">
        <v>35017.347399999999</v>
      </c>
      <c r="F671" s="82">
        <v>48566.1731</v>
      </c>
      <c r="G671" s="15">
        <v>57177.113599999997</v>
      </c>
      <c r="H671" s="15">
        <v>41997.737500000003</v>
      </c>
      <c r="I671" s="16">
        <v>15.08</v>
      </c>
      <c r="J671" s="16">
        <v>5.64</v>
      </c>
      <c r="K671" s="16">
        <v>13.29</v>
      </c>
      <c r="L671" s="16">
        <v>174.37520000000001</v>
      </c>
      <c r="M671" s="76" t="s">
        <v>109</v>
      </c>
    </row>
    <row r="672" spans="1:13">
      <c r="A672" s="18" t="s">
        <v>447</v>
      </c>
      <c r="B672" s="19">
        <v>20.007100000000001</v>
      </c>
      <c r="C672" s="20">
        <v>41160.3681</v>
      </c>
      <c r="D672" s="21">
        <v>27108.287899999999</v>
      </c>
      <c r="E672" s="21">
        <v>35151.331299999998</v>
      </c>
      <c r="F672" s="82">
        <v>48851.881600000001</v>
      </c>
      <c r="G672" s="21">
        <v>57551.082900000001</v>
      </c>
      <c r="H672" s="21">
        <v>42167.005299999997</v>
      </c>
      <c r="I672" s="22">
        <v>15.12</v>
      </c>
      <c r="J672" s="22">
        <v>5.53</v>
      </c>
      <c r="K672" s="22">
        <v>13.35</v>
      </c>
      <c r="L672" s="22">
        <v>174.53039999999999</v>
      </c>
      <c r="M672" s="78" t="s">
        <v>109</v>
      </c>
    </row>
    <row r="673" spans="1:13">
      <c r="A673" s="18" t="s">
        <v>1029</v>
      </c>
      <c r="B673" s="19">
        <v>0.44640000000000002</v>
      </c>
      <c r="C673" s="20">
        <v>39663.080099999999</v>
      </c>
      <c r="D673" s="21">
        <v>31382.4499</v>
      </c>
      <c r="E673" s="21">
        <v>34618.751700000001</v>
      </c>
      <c r="F673" s="82">
        <v>45221.041700000002</v>
      </c>
      <c r="G673" s="21">
        <v>50076.880499999999</v>
      </c>
      <c r="H673" s="21">
        <v>40126.369500000001</v>
      </c>
      <c r="I673" s="22">
        <v>12.68</v>
      </c>
      <c r="J673" s="22">
        <v>7.99</v>
      </c>
      <c r="K673" s="22">
        <v>11.8</v>
      </c>
      <c r="L673" s="22">
        <v>175.14439999999999</v>
      </c>
      <c r="M673" s="78" t="s">
        <v>109</v>
      </c>
    </row>
    <row r="674" spans="1:13">
      <c r="A674" s="18" t="s">
        <v>1030</v>
      </c>
      <c r="B674" s="19">
        <v>0.59409999999999996</v>
      </c>
      <c r="C674" s="20">
        <v>36932.934800000003</v>
      </c>
      <c r="D674" s="21">
        <v>28351.870800000001</v>
      </c>
      <c r="E674" s="21">
        <v>33167.692999999999</v>
      </c>
      <c r="F674" s="82">
        <v>40220.231099999997</v>
      </c>
      <c r="G674" s="21">
        <v>45826.431700000001</v>
      </c>
      <c r="H674" s="21">
        <v>37393.057399999998</v>
      </c>
      <c r="I674" s="22">
        <v>12.56</v>
      </c>
      <c r="J674" s="22">
        <v>4.37</v>
      </c>
      <c r="K674" s="22">
        <v>13.83</v>
      </c>
      <c r="L674" s="22">
        <v>169.07859999999999</v>
      </c>
      <c r="M674" s="78" t="s">
        <v>109</v>
      </c>
    </row>
    <row r="675" spans="1:13">
      <c r="A675" s="12" t="s">
        <v>448</v>
      </c>
      <c r="B675" s="13">
        <v>6.2042999999999999</v>
      </c>
      <c r="C675" s="14">
        <v>42566.7719</v>
      </c>
      <c r="D675" s="15">
        <v>25091.022499999999</v>
      </c>
      <c r="E675" s="15">
        <v>32912.217199999999</v>
      </c>
      <c r="F675" s="82">
        <v>63587.394699999997</v>
      </c>
      <c r="G675" s="15">
        <v>70637.645699999994</v>
      </c>
      <c r="H675" s="15">
        <v>46560.152099999999</v>
      </c>
      <c r="I675" s="16">
        <v>17.14</v>
      </c>
      <c r="J675" s="16">
        <v>5.33</v>
      </c>
      <c r="K675" s="16">
        <v>14.2</v>
      </c>
      <c r="L675" s="16">
        <v>168.37620000000001</v>
      </c>
      <c r="M675" s="76" t="s">
        <v>109</v>
      </c>
    </row>
    <row r="676" spans="1:13">
      <c r="A676" s="18" t="s">
        <v>449</v>
      </c>
      <c r="B676" s="19">
        <v>3.1859000000000002</v>
      </c>
      <c r="C676" s="20">
        <v>62731.243300000002</v>
      </c>
      <c r="D676" s="21">
        <v>32155.454399999999</v>
      </c>
      <c r="E676" s="21">
        <v>44758.8004</v>
      </c>
      <c r="F676" s="82">
        <v>69727.508199999997</v>
      </c>
      <c r="G676" s="21">
        <v>73263.138800000001</v>
      </c>
      <c r="H676" s="21">
        <v>57150.543599999997</v>
      </c>
      <c r="I676" s="22">
        <v>20.91</v>
      </c>
      <c r="J676" s="22">
        <v>6.64</v>
      </c>
      <c r="K676" s="22">
        <v>15.89</v>
      </c>
      <c r="L676" s="22">
        <v>165.0829</v>
      </c>
      <c r="M676" s="78" t="s">
        <v>109</v>
      </c>
    </row>
    <row r="677" spans="1:13">
      <c r="A677" s="12" t="s">
        <v>450</v>
      </c>
      <c r="B677" s="13">
        <v>3.2837999999999998</v>
      </c>
      <c r="C677" s="14">
        <v>37736.636899999998</v>
      </c>
      <c r="D677" s="15">
        <v>22150.370599999998</v>
      </c>
      <c r="E677" s="15">
        <v>31481.419099999999</v>
      </c>
      <c r="F677" s="82">
        <v>45248.148399999998</v>
      </c>
      <c r="G677" s="15">
        <v>52285.027499999997</v>
      </c>
      <c r="H677" s="15">
        <v>38547.4424</v>
      </c>
      <c r="I677" s="16">
        <v>15.88</v>
      </c>
      <c r="J677" s="16">
        <v>4.45</v>
      </c>
      <c r="K677" s="16">
        <v>11.8</v>
      </c>
      <c r="L677" s="16">
        <v>177.94730000000001</v>
      </c>
      <c r="M677" s="76" t="s">
        <v>109</v>
      </c>
    </row>
    <row r="678" spans="1:13">
      <c r="A678" s="12" t="s">
        <v>451</v>
      </c>
      <c r="B678" s="13">
        <v>0.49780000000000002</v>
      </c>
      <c r="C678" s="14">
        <v>42959.441599999998</v>
      </c>
      <c r="D678" s="15">
        <v>32305.745900000002</v>
      </c>
      <c r="E678" s="15">
        <v>37730.065999999999</v>
      </c>
      <c r="F678" s="82">
        <v>49442.652699999999</v>
      </c>
      <c r="G678" s="15">
        <v>63577.494899999998</v>
      </c>
      <c r="H678" s="15">
        <v>45138.341800000002</v>
      </c>
      <c r="I678" s="16">
        <v>20.23</v>
      </c>
      <c r="J678" s="16">
        <v>13.61</v>
      </c>
      <c r="K678" s="16">
        <v>15.31</v>
      </c>
      <c r="L678" s="16">
        <v>167.52160000000001</v>
      </c>
      <c r="M678" s="76" t="s">
        <v>109</v>
      </c>
    </row>
    <row r="679" spans="1:13">
      <c r="A679" s="12" t="s">
        <v>452</v>
      </c>
      <c r="B679" s="13">
        <v>63.89</v>
      </c>
      <c r="C679" s="14">
        <v>38168.039599999996</v>
      </c>
      <c r="D679" s="15">
        <v>26065.526099999999</v>
      </c>
      <c r="E679" s="15">
        <v>31547.052100000001</v>
      </c>
      <c r="F679" s="82">
        <v>45407.423000000003</v>
      </c>
      <c r="G679" s="15">
        <v>53845.191299999999</v>
      </c>
      <c r="H679" s="15">
        <v>39444.112800000003</v>
      </c>
      <c r="I679" s="16">
        <v>16.239999999999998</v>
      </c>
      <c r="J679" s="16">
        <v>5.26</v>
      </c>
      <c r="K679" s="16">
        <v>12.37</v>
      </c>
      <c r="L679" s="16">
        <v>172.4006</v>
      </c>
      <c r="M679" s="76" t="s">
        <v>109</v>
      </c>
    </row>
    <row r="680" spans="1:13">
      <c r="A680" s="18" t="s">
        <v>453</v>
      </c>
      <c r="B680" s="19">
        <v>7.1024000000000003</v>
      </c>
      <c r="C680" s="20">
        <v>42861.819300000003</v>
      </c>
      <c r="D680" s="21">
        <v>30525.9457</v>
      </c>
      <c r="E680" s="21">
        <v>36535.9208</v>
      </c>
      <c r="F680" s="82">
        <v>51039.2399</v>
      </c>
      <c r="G680" s="21">
        <v>62096.229299999999</v>
      </c>
      <c r="H680" s="21">
        <v>44883.470399999998</v>
      </c>
      <c r="I680" s="22">
        <v>15.28</v>
      </c>
      <c r="J680" s="22">
        <v>5.0999999999999996</v>
      </c>
      <c r="K680" s="22">
        <v>12.69</v>
      </c>
      <c r="L680" s="22">
        <v>170.04069999999999</v>
      </c>
      <c r="M680" s="78" t="s">
        <v>109</v>
      </c>
    </row>
    <row r="681" spans="1:13">
      <c r="A681" s="18" t="s">
        <v>454</v>
      </c>
      <c r="B681" s="19">
        <v>18.776</v>
      </c>
      <c r="C681" s="20">
        <v>37325.102700000003</v>
      </c>
      <c r="D681" s="21">
        <v>26117.271000000001</v>
      </c>
      <c r="E681" s="21">
        <v>31276.0406</v>
      </c>
      <c r="F681" s="82">
        <v>44950.711300000003</v>
      </c>
      <c r="G681" s="21">
        <v>52632.369500000001</v>
      </c>
      <c r="H681" s="21">
        <v>38889.652099999999</v>
      </c>
      <c r="I681" s="22">
        <v>16.440000000000001</v>
      </c>
      <c r="J681" s="22">
        <v>4.25</v>
      </c>
      <c r="K681" s="22">
        <v>12.4</v>
      </c>
      <c r="L681" s="22">
        <v>174.3372</v>
      </c>
      <c r="M681" s="78" t="s">
        <v>109</v>
      </c>
    </row>
    <row r="682" spans="1:13">
      <c r="A682" s="18" t="s">
        <v>455</v>
      </c>
      <c r="B682" s="19">
        <v>25.354199999999999</v>
      </c>
      <c r="C682" s="20">
        <v>39430.654600000002</v>
      </c>
      <c r="D682" s="21">
        <v>26155.5543</v>
      </c>
      <c r="E682" s="21">
        <v>32608.031299999999</v>
      </c>
      <c r="F682" s="82">
        <v>46475.724999999999</v>
      </c>
      <c r="G682" s="21">
        <v>54497.015700000004</v>
      </c>
      <c r="H682" s="21">
        <v>40283.320299999999</v>
      </c>
      <c r="I682" s="22">
        <v>16.28</v>
      </c>
      <c r="J682" s="22">
        <v>6.37</v>
      </c>
      <c r="K682" s="22">
        <v>11.9</v>
      </c>
      <c r="L682" s="22">
        <v>171.74549999999999</v>
      </c>
      <c r="M682" s="78" t="s">
        <v>109</v>
      </c>
    </row>
    <row r="683" spans="1:13">
      <c r="A683" s="18" t="s">
        <v>456</v>
      </c>
      <c r="B683" s="19">
        <v>12.1173</v>
      </c>
      <c r="C683" s="20">
        <v>34655.673600000002</v>
      </c>
      <c r="D683" s="21">
        <v>24313.648499999999</v>
      </c>
      <c r="E683" s="21">
        <v>29099.296200000001</v>
      </c>
      <c r="F683" s="82">
        <v>40239.210599999999</v>
      </c>
      <c r="G683" s="21">
        <v>47040.829400000002</v>
      </c>
      <c r="H683" s="21">
        <v>35463.713300000003</v>
      </c>
      <c r="I683" s="22">
        <v>16.350000000000001</v>
      </c>
      <c r="J683" s="22">
        <v>4.51</v>
      </c>
      <c r="K683" s="22">
        <v>13.13</v>
      </c>
      <c r="L683" s="22">
        <v>172.21510000000001</v>
      </c>
      <c r="M683" s="78" t="s">
        <v>109</v>
      </c>
    </row>
    <row r="684" spans="1:13">
      <c r="A684" s="12" t="s">
        <v>457</v>
      </c>
      <c r="B684" s="13">
        <v>55.356499999999997</v>
      </c>
      <c r="C684" s="14">
        <v>40573.497199999998</v>
      </c>
      <c r="D684" s="15">
        <v>28517.672299999998</v>
      </c>
      <c r="E684" s="15">
        <v>33967.830499999996</v>
      </c>
      <c r="F684" s="82">
        <v>48557.8992</v>
      </c>
      <c r="G684" s="15">
        <v>59901.068200000002</v>
      </c>
      <c r="H684" s="15">
        <v>42641.987200000003</v>
      </c>
      <c r="I684" s="16">
        <v>16.52</v>
      </c>
      <c r="J684" s="16">
        <v>6.22</v>
      </c>
      <c r="K684" s="16">
        <v>13.21</v>
      </c>
      <c r="L684" s="16">
        <v>170.87530000000001</v>
      </c>
      <c r="M684" s="76" t="s">
        <v>109</v>
      </c>
    </row>
    <row r="685" spans="1:13">
      <c r="A685" s="18" t="s">
        <v>458</v>
      </c>
      <c r="B685" s="19">
        <v>6.9118000000000004</v>
      </c>
      <c r="C685" s="20">
        <v>39529.371500000001</v>
      </c>
      <c r="D685" s="21">
        <v>29867.293699999998</v>
      </c>
      <c r="E685" s="21">
        <v>33867.634400000003</v>
      </c>
      <c r="F685" s="82">
        <v>46041.205499999996</v>
      </c>
      <c r="G685" s="21">
        <v>54771.016499999998</v>
      </c>
      <c r="H685" s="21">
        <v>41234.687299999998</v>
      </c>
      <c r="I685" s="22">
        <v>17.920000000000002</v>
      </c>
      <c r="J685" s="22">
        <v>6.06</v>
      </c>
      <c r="K685" s="22">
        <v>12.82</v>
      </c>
      <c r="L685" s="22">
        <v>172.67189999999999</v>
      </c>
      <c r="M685" s="78" t="s">
        <v>109</v>
      </c>
    </row>
    <row r="686" spans="1:13">
      <c r="A686" s="18" t="s">
        <v>459</v>
      </c>
      <c r="B686" s="19">
        <v>3.6558000000000002</v>
      </c>
      <c r="C686" s="20">
        <v>40276.296900000001</v>
      </c>
      <c r="D686" s="21">
        <v>29637.466199999999</v>
      </c>
      <c r="E686" s="21">
        <v>34333.5965</v>
      </c>
      <c r="F686" s="82">
        <v>48554.560599999997</v>
      </c>
      <c r="G686" s="21">
        <v>56158.7068</v>
      </c>
      <c r="H686" s="21">
        <v>41855.473400000003</v>
      </c>
      <c r="I686" s="22">
        <v>17.920000000000002</v>
      </c>
      <c r="J686" s="22">
        <v>5.57</v>
      </c>
      <c r="K686" s="22">
        <v>13.5</v>
      </c>
      <c r="L686" s="22">
        <v>172.6549</v>
      </c>
      <c r="M686" s="78" t="s">
        <v>109</v>
      </c>
    </row>
    <row r="687" spans="1:13">
      <c r="A687" s="18" t="s">
        <v>1031</v>
      </c>
      <c r="B687" s="19">
        <v>2.4727000000000001</v>
      </c>
      <c r="C687" s="20">
        <v>38938.207799999996</v>
      </c>
      <c r="D687" s="21">
        <v>27799.711500000001</v>
      </c>
      <c r="E687" s="21">
        <v>32371.369200000001</v>
      </c>
      <c r="F687" s="82">
        <v>44980.326399999998</v>
      </c>
      <c r="G687" s="21">
        <v>52680.052900000002</v>
      </c>
      <c r="H687" s="21">
        <v>39815.517099999997</v>
      </c>
      <c r="I687" s="22">
        <v>17.02</v>
      </c>
      <c r="J687" s="22">
        <v>6.12</v>
      </c>
      <c r="K687" s="22">
        <v>13.95</v>
      </c>
      <c r="L687" s="22">
        <v>170.55250000000001</v>
      </c>
      <c r="M687" s="78" t="s">
        <v>109</v>
      </c>
    </row>
    <row r="688" spans="1:13">
      <c r="A688" s="18" t="s">
        <v>1032</v>
      </c>
      <c r="B688" s="19">
        <v>0.46060000000000001</v>
      </c>
      <c r="C688" s="20">
        <v>36534.859499999999</v>
      </c>
      <c r="D688" s="21">
        <v>24209.833299999998</v>
      </c>
      <c r="E688" s="21">
        <v>31181.8017</v>
      </c>
      <c r="F688" s="82">
        <v>42408.552000000003</v>
      </c>
      <c r="G688" s="21">
        <v>50572.7618</v>
      </c>
      <c r="H688" s="21">
        <v>37485.486900000004</v>
      </c>
      <c r="I688" s="22">
        <v>15.59</v>
      </c>
      <c r="J688" s="22">
        <v>3.95</v>
      </c>
      <c r="K688" s="22">
        <v>13.92</v>
      </c>
      <c r="L688" s="22">
        <v>172.08699999999999</v>
      </c>
      <c r="M688" s="78" t="s">
        <v>109</v>
      </c>
    </row>
    <row r="689" spans="1:13">
      <c r="A689" s="18" t="s">
        <v>1033</v>
      </c>
      <c r="B689" s="19">
        <v>1.0085</v>
      </c>
      <c r="C689" s="20">
        <v>35982.988599999997</v>
      </c>
      <c r="D689" s="21">
        <v>27000.749599999999</v>
      </c>
      <c r="E689" s="21">
        <v>31869.184600000001</v>
      </c>
      <c r="F689" s="82">
        <v>42743.563800000004</v>
      </c>
      <c r="G689" s="21">
        <v>49663.555899999999</v>
      </c>
      <c r="H689" s="21">
        <v>37877.9274</v>
      </c>
      <c r="I689" s="22">
        <v>16.34</v>
      </c>
      <c r="J689" s="22">
        <v>3.77</v>
      </c>
      <c r="K689" s="22">
        <v>12.43</v>
      </c>
      <c r="L689" s="22">
        <v>172.7372</v>
      </c>
      <c r="M689" s="78" t="s">
        <v>109</v>
      </c>
    </row>
    <row r="690" spans="1:13">
      <c r="A690" s="18" t="s">
        <v>460</v>
      </c>
      <c r="B690" s="19">
        <v>28.529299999999999</v>
      </c>
      <c r="C690" s="20">
        <v>42042.225400000003</v>
      </c>
      <c r="D690" s="21">
        <v>30267.612700000001</v>
      </c>
      <c r="E690" s="21">
        <v>35270.572800000002</v>
      </c>
      <c r="F690" s="82">
        <v>50354.525199999996</v>
      </c>
      <c r="G690" s="21">
        <v>64108.027800000003</v>
      </c>
      <c r="H690" s="21">
        <v>44424.646999999997</v>
      </c>
      <c r="I690" s="22">
        <v>16.72</v>
      </c>
      <c r="J690" s="22">
        <v>6.21</v>
      </c>
      <c r="K690" s="22">
        <v>13.31</v>
      </c>
      <c r="L690" s="22">
        <v>171.0275</v>
      </c>
      <c r="M690" s="78" t="s">
        <v>109</v>
      </c>
    </row>
    <row r="691" spans="1:13">
      <c r="A691" s="18" t="s">
        <v>1034</v>
      </c>
      <c r="B691" s="19">
        <v>9.5846</v>
      </c>
      <c r="C691" s="20">
        <v>40400.429799999998</v>
      </c>
      <c r="D691" s="21">
        <v>26223.240699999998</v>
      </c>
      <c r="E691" s="21">
        <v>33200.808900000004</v>
      </c>
      <c r="F691" s="82">
        <v>48849.142500000002</v>
      </c>
      <c r="G691" s="21">
        <v>61736.0602</v>
      </c>
      <c r="H691" s="21">
        <v>42259.8344</v>
      </c>
      <c r="I691" s="22">
        <v>15.15</v>
      </c>
      <c r="J691" s="22">
        <v>7.85</v>
      </c>
      <c r="K691" s="22">
        <v>13.4</v>
      </c>
      <c r="L691" s="22">
        <v>168.02879999999999</v>
      </c>
      <c r="M691" s="78" t="s">
        <v>109</v>
      </c>
    </row>
    <row r="692" spans="1:13">
      <c r="A692" s="12" t="s">
        <v>461</v>
      </c>
      <c r="B692" s="13">
        <v>2.6616</v>
      </c>
      <c r="C692" s="14">
        <v>35941.597000000002</v>
      </c>
      <c r="D692" s="15">
        <v>26473.204000000002</v>
      </c>
      <c r="E692" s="15">
        <v>30561.946</v>
      </c>
      <c r="F692" s="82">
        <v>43144.269800000002</v>
      </c>
      <c r="G692" s="15">
        <v>51071.8459</v>
      </c>
      <c r="H692" s="15">
        <v>37662.096799999999</v>
      </c>
      <c r="I692" s="16">
        <v>15.94</v>
      </c>
      <c r="J692" s="16">
        <v>6.49</v>
      </c>
      <c r="K692" s="16">
        <v>13.52</v>
      </c>
      <c r="L692" s="16">
        <v>171.48060000000001</v>
      </c>
      <c r="M692" s="76" t="s">
        <v>109</v>
      </c>
    </row>
    <row r="693" spans="1:13">
      <c r="A693" s="18" t="s">
        <v>1035</v>
      </c>
      <c r="B693" s="19">
        <v>2.2147999999999999</v>
      </c>
      <c r="C693" s="20">
        <v>36370.368300000002</v>
      </c>
      <c r="D693" s="21">
        <v>26473.204000000002</v>
      </c>
      <c r="E693" s="21">
        <v>30561.946</v>
      </c>
      <c r="F693" s="82">
        <v>43028.462500000001</v>
      </c>
      <c r="G693" s="21">
        <v>50797.976699999999</v>
      </c>
      <c r="H693" s="21">
        <v>37622.398000000001</v>
      </c>
      <c r="I693" s="22">
        <v>15.72</v>
      </c>
      <c r="J693" s="22">
        <v>6.56</v>
      </c>
      <c r="K693" s="22">
        <v>13.14</v>
      </c>
      <c r="L693" s="22">
        <v>171.98560000000001</v>
      </c>
      <c r="M693" s="78" t="s">
        <v>109</v>
      </c>
    </row>
    <row r="694" spans="1:13">
      <c r="A694" s="18" t="s">
        <v>1036</v>
      </c>
      <c r="B694" s="19">
        <v>0.30080000000000001</v>
      </c>
      <c r="C694" s="20">
        <v>34581.307000000001</v>
      </c>
      <c r="D694" s="21">
        <v>27148.933499999999</v>
      </c>
      <c r="E694" s="21">
        <v>31323.186600000001</v>
      </c>
      <c r="F694" s="82">
        <v>37775.499300000003</v>
      </c>
      <c r="G694" s="21">
        <v>45895.356099999997</v>
      </c>
      <c r="H694" s="21">
        <v>35868.991199999997</v>
      </c>
      <c r="I694" s="22">
        <v>16.350000000000001</v>
      </c>
      <c r="J694" s="22">
        <v>7.49</v>
      </c>
      <c r="K694" s="22">
        <v>17.059999999999999</v>
      </c>
      <c r="L694" s="22">
        <v>169.5384</v>
      </c>
      <c r="M694" s="78" t="s">
        <v>109</v>
      </c>
    </row>
    <row r="695" spans="1:13">
      <c r="A695" s="12" t="s">
        <v>462</v>
      </c>
      <c r="B695" s="13">
        <v>27.535399999999999</v>
      </c>
      <c r="C695" s="14">
        <v>36179.202899999997</v>
      </c>
      <c r="D695" s="15">
        <v>20382.1315</v>
      </c>
      <c r="E695" s="15">
        <v>24902.564699999999</v>
      </c>
      <c r="F695" s="82">
        <v>47802.605000000003</v>
      </c>
      <c r="G695" s="15">
        <v>61801.932699999998</v>
      </c>
      <c r="H695" s="15">
        <v>38283.1057</v>
      </c>
      <c r="I695" s="16">
        <v>18.5</v>
      </c>
      <c r="J695" s="16">
        <v>2.64</v>
      </c>
      <c r="K695" s="16">
        <v>11.8</v>
      </c>
      <c r="L695" s="16">
        <v>173.03909999999999</v>
      </c>
      <c r="M695" s="76" t="s">
        <v>109</v>
      </c>
    </row>
    <row r="696" spans="1:13">
      <c r="A696" s="18" t="s">
        <v>463</v>
      </c>
      <c r="B696" s="19">
        <v>17.257100000000001</v>
      </c>
      <c r="C696" s="20">
        <v>33372.938300000002</v>
      </c>
      <c r="D696" s="21">
        <v>19597.9064</v>
      </c>
      <c r="E696" s="21">
        <v>22288.6666</v>
      </c>
      <c r="F696" s="82">
        <v>48376.920100000003</v>
      </c>
      <c r="G696" s="21">
        <v>63950.813099999999</v>
      </c>
      <c r="H696" s="21">
        <v>37427.436999999998</v>
      </c>
      <c r="I696" s="22">
        <v>18.07</v>
      </c>
      <c r="J696" s="22">
        <v>1.69</v>
      </c>
      <c r="K696" s="22">
        <v>12</v>
      </c>
      <c r="L696" s="22">
        <v>171.94329999999999</v>
      </c>
      <c r="M696" s="78" t="s">
        <v>105</v>
      </c>
    </row>
    <row r="697" spans="1:13">
      <c r="A697" s="18" t="s">
        <v>464</v>
      </c>
      <c r="B697" s="19">
        <v>6.4371</v>
      </c>
      <c r="C697" s="20">
        <v>38703.047500000001</v>
      </c>
      <c r="D697" s="21">
        <v>24047.049500000001</v>
      </c>
      <c r="E697" s="21">
        <v>32688.669699999999</v>
      </c>
      <c r="F697" s="82">
        <v>49123.096100000002</v>
      </c>
      <c r="G697" s="21">
        <v>60529.999799999998</v>
      </c>
      <c r="H697" s="21">
        <v>41125.714399999997</v>
      </c>
      <c r="I697" s="22">
        <v>21.9</v>
      </c>
      <c r="J697" s="22">
        <v>4.08</v>
      </c>
      <c r="K697" s="22">
        <v>11</v>
      </c>
      <c r="L697" s="22">
        <v>176.4109</v>
      </c>
      <c r="M697" s="78" t="s">
        <v>109</v>
      </c>
    </row>
    <row r="698" spans="1:13">
      <c r="A698" s="18" t="s">
        <v>1037</v>
      </c>
      <c r="B698" s="19">
        <v>1.7535000000000001</v>
      </c>
      <c r="C698" s="20">
        <v>41415.7788</v>
      </c>
      <c r="D698" s="21">
        <v>33302.131699999998</v>
      </c>
      <c r="E698" s="21">
        <v>36536.837099999997</v>
      </c>
      <c r="F698" s="82">
        <v>46887.3128</v>
      </c>
      <c r="G698" s="21">
        <v>53042.3632</v>
      </c>
      <c r="H698" s="21">
        <v>42398.767</v>
      </c>
      <c r="I698" s="22">
        <v>16.690000000000001</v>
      </c>
      <c r="J698" s="22">
        <v>7.37</v>
      </c>
      <c r="K698" s="22">
        <v>13.01</v>
      </c>
      <c r="L698" s="22">
        <v>171.20519999999999</v>
      </c>
      <c r="M698" s="78" t="s">
        <v>109</v>
      </c>
    </row>
    <row r="699" spans="1:13">
      <c r="A699" s="12" t="s">
        <v>465</v>
      </c>
      <c r="B699" s="13">
        <v>1.0704</v>
      </c>
      <c r="C699" s="14">
        <v>52730.169800000003</v>
      </c>
      <c r="D699" s="15">
        <v>36363.298699999999</v>
      </c>
      <c r="E699" s="15">
        <v>41721.806100000002</v>
      </c>
      <c r="F699" s="82">
        <v>71278.501799999998</v>
      </c>
      <c r="G699" s="15">
        <v>86837.579700000002</v>
      </c>
      <c r="H699" s="15">
        <v>57197.849699999999</v>
      </c>
      <c r="I699" s="16">
        <v>13.41</v>
      </c>
      <c r="J699" s="16">
        <v>7.09</v>
      </c>
      <c r="K699" s="16">
        <v>11.8</v>
      </c>
      <c r="L699" s="16">
        <v>170.59809999999999</v>
      </c>
      <c r="M699" s="76" t="s">
        <v>109</v>
      </c>
    </row>
    <row r="700" spans="1:13">
      <c r="A700" s="12" t="s">
        <v>466</v>
      </c>
      <c r="B700" s="13">
        <v>39.043500000000002</v>
      </c>
      <c r="C700" s="14">
        <v>42008.350599999998</v>
      </c>
      <c r="D700" s="15">
        <v>29232.729599999999</v>
      </c>
      <c r="E700" s="15">
        <v>35012.302900000002</v>
      </c>
      <c r="F700" s="82">
        <v>50248.914299999997</v>
      </c>
      <c r="G700" s="15">
        <v>57903.753700000001</v>
      </c>
      <c r="H700" s="15">
        <v>43157.378400000001</v>
      </c>
      <c r="I700" s="16">
        <v>17.37</v>
      </c>
      <c r="J700" s="16">
        <v>6.51</v>
      </c>
      <c r="K700" s="16">
        <v>12.17</v>
      </c>
      <c r="L700" s="16">
        <v>172.76660000000001</v>
      </c>
      <c r="M700" s="76" t="s">
        <v>109</v>
      </c>
    </row>
    <row r="701" spans="1:13">
      <c r="A701" s="18" t="s">
        <v>467</v>
      </c>
      <c r="B701" s="19">
        <v>4.0796000000000001</v>
      </c>
      <c r="C701" s="20">
        <v>40079.084999999999</v>
      </c>
      <c r="D701" s="21">
        <v>32245.579399999999</v>
      </c>
      <c r="E701" s="21">
        <v>35479.511500000001</v>
      </c>
      <c r="F701" s="82">
        <v>46772.684099999999</v>
      </c>
      <c r="G701" s="21">
        <v>53456.0789</v>
      </c>
      <c r="H701" s="21">
        <v>41584.077799999999</v>
      </c>
      <c r="I701" s="22">
        <v>15.81</v>
      </c>
      <c r="J701" s="22">
        <v>8.77</v>
      </c>
      <c r="K701" s="22">
        <v>13.11</v>
      </c>
      <c r="L701" s="22">
        <v>169.81700000000001</v>
      </c>
      <c r="M701" s="78" t="s">
        <v>109</v>
      </c>
    </row>
    <row r="702" spans="1:13">
      <c r="A702" s="18" t="s">
        <v>1038</v>
      </c>
      <c r="B702" s="19">
        <v>2.4679000000000002</v>
      </c>
      <c r="C702" s="20">
        <v>40487.402699999999</v>
      </c>
      <c r="D702" s="21">
        <v>29813.722600000001</v>
      </c>
      <c r="E702" s="21">
        <v>33958.652999999998</v>
      </c>
      <c r="F702" s="82">
        <v>49936.183599999997</v>
      </c>
      <c r="G702" s="21">
        <v>61869.558700000001</v>
      </c>
      <c r="H702" s="21">
        <v>43567.254399999998</v>
      </c>
      <c r="I702" s="22">
        <v>17.309999999999999</v>
      </c>
      <c r="J702" s="22">
        <v>4.68</v>
      </c>
      <c r="K702" s="22">
        <v>13.56</v>
      </c>
      <c r="L702" s="22">
        <v>172.49969999999999</v>
      </c>
      <c r="M702" s="78" t="s">
        <v>109</v>
      </c>
    </row>
    <row r="703" spans="1:13">
      <c r="A703" s="18" t="s">
        <v>468</v>
      </c>
      <c r="B703" s="19">
        <v>5.4393000000000002</v>
      </c>
      <c r="C703" s="20">
        <v>35311.337800000001</v>
      </c>
      <c r="D703" s="21">
        <v>25174.5916</v>
      </c>
      <c r="E703" s="21">
        <v>29694.9892</v>
      </c>
      <c r="F703" s="82">
        <v>41950.440900000001</v>
      </c>
      <c r="G703" s="21">
        <v>51187.3341</v>
      </c>
      <c r="H703" s="21">
        <v>36714.911399999997</v>
      </c>
      <c r="I703" s="22">
        <v>21.66</v>
      </c>
      <c r="J703" s="22">
        <v>4.1500000000000004</v>
      </c>
      <c r="K703" s="22">
        <v>12.54</v>
      </c>
      <c r="L703" s="22">
        <v>179.74039999999999</v>
      </c>
      <c r="M703" s="78" t="s">
        <v>109</v>
      </c>
    </row>
    <row r="704" spans="1:13">
      <c r="A704" s="18" t="s">
        <v>469</v>
      </c>
      <c r="B704" s="19">
        <v>19.104800000000001</v>
      </c>
      <c r="C704" s="20">
        <v>45337.310799999999</v>
      </c>
      <c r="D704" s="21">
        <v>32982.407399999996</v>
      </c>
      <c r="E704" s="21">
        <v>38229.818500000001</v>
      </c>
      <c r="F704" s="82">
        <v>52846.713199999998</v>
      </c>
      <c r="G704" s="21">
        <v>60559.839</v>
      </c>
      <c r="H704" s="21">
        <v>46426.577299999997</v>
      </c>
      <c r="I704" s="22">
        <v>15.91</v>
      </c>
      <c r="J704" s="22">
        <v>8.25</v>
      </c>
      <c r="K704" s="22">
        <v>12.18</v>
      </c>
      <c r="L704" s="22">
        <v>170.87219999999999</v>
      </c>
      <c r="M704" s="78" t="s">
        <v>109</v>
      </c>
    </row>
    <row r="705" spans="1:13">
      <c r="A705" s="18" t="s">
        <v>1039</v>
      </c>
      <c r="B705" s="19">
        <v>1.7371000000000001</v>
      </c>
      <c r="C705" s="20">
        <v>42028.725200000001</v>
      </c>
      <c r="D705" s="21">
        <v>19567.795099999999</v>
      </c>
      <c r="E705" s="21">
        <v>33728.869299999998</v>
      </c>
      <c r="F705" s="82">
        <v>48346.604899999998</v>
      </c>
      <c r="G705" s="21">
        <v>54828.743900000001</v>
      </c>
      <c r="H705" s="21">
        <v>40631.890299999999</v>
      </c>
      <c r="I705" s="22">
        <v>19.64</v>
      </c>
      <c r="J705" s="22">
        <v>1.57</v>
      </c>
      <c r="K705" s="22">
        <v>11.28</v>
      </c>
      <c r="L705" s="22">
        <v>175.92920000000001</v>
      </c>
      <c r="M705" s="78" t="s">
        <v>105</v>
      </c>
    </row>
    <row r="706" spans="1:13">
      <c r="A706" s="18" t="s">
        <v>1040</v>
      </c>
      <c r="B706" s="19">
        <v>2.6960999999999999</v>
      </c>
      <c r="C706" s="20">
        <v>43900.485200000003</v>
      </c>
      <c r="D706" s="21">
        <v>32786.016199999998</v>
      </c>
      <c r="E706" s="21">
        <v>37495.8698</v>
      </c>
      <c r="F706" s="82">
        <v>52331.230100000001</v>
      </c>
      <c r="G706" s="21">
        <v>60784.592299999997</v>
      </c>
      <c r="H706" s="21">
        <v>45840.691800000001</v>
      </c>
      <c r="I706" s="22">
        <v>22.39</v>
      </c>
      <c r="J706" s="22">
        <v>3.96</v>
      </c>
      <c r="K706" s="22">
        <v>11.38</v>
      </c>
      <c r="L706" s="22">
        <v>173.21250000000001</v>
      </c>
      <c r="M706" s="78" t="s">
        <v>109</v>
      </c>
    </row>
    <row r="707" spans="1:13">
      <c r="A707" s="12" t="s">
        <v>470</v>
      </c>
      <c r="B707" s="13">
        <v>1.0767</v>
      </c>
      <c r="C707" s="14">
        <v>39019.053399999997</v>
      </c>
      <c r="D707" s="15">
        <v>25659.972399999999</v>
      </c>
      <c r="E707" s="15">
        <v>31466.004499999999</v>
      </c>
      <c r="F707" s="82">
        <v>50819.724999999999</v>
      </c>
      <c r="G707" s="15">
        <v>62795.678099999997</v>
      </c>
      <c r="H707" s="15">
        <v>41784.900199999996</v>
      </c>
      <c r="I707" s="16">
        <v>15.22</v>
      </c>
      <c r="J707" s="16">
        <v>5.69</v>
      </c>
      <c r="K707" s="16">
        <v>12.51</v>
      </c>
      <c r="L707" s="16">
        <v>166.9933</v>
      </c>
      <c r="M707" s="76" t="s">
        <v>105</v>
      </c>
    </row>
    <row r="708" spans="1:13">
      <c r="A708" s="18" t="s">
        <v>689</v>
      </c>
      <c r="B708" s="19">
        <v>0.37919999999999998</v>
      </c>
      <c r="C708" s="20">
        <v>48030.0841</v>
      </c>
      <c r="D708" s="21">
        <v>30596.9768</v>
      </c>
      <c r="E708" s="21">
        <v>39485.838300000003</v>
      </c>
      <c r="F708" s="82">
        <v>61897.2814</v>
      </c>
      <c r="G708" s="21">
        <v>68330.906799999997</v>
      </c>
      <c r="H708" s="21">
        <v>49438.199399999998</v>
      </c>
      <c r="I708" s="22">
        <v>15.76</v>
      </c>
      <c r="J708" s="22">
        <v>9.26</v>
      </c>
      <c r="K708" s="22">
        <v>12.88</v>
      </c>
      <c r="L708" s="22">
        <v>170.41290000000001</v>
      </c>
      <c r="M708" s="78" t="s">
        <v>105</v>
      </c>
    </row>
    <row r="709" spans="1:13">
      <c r="A709" s="12" t="s">
        <v>471</v>
      </c>
      <c r="B709" s="13">
        <v>1.1229</v>
      </c>
      <c r="C709" s="14">
        <v>40692.758300000001</v>
      </c>
      <c r="D709" s="15">
        <v>20166.0808</v>
      </c>
      <c r="E709" s="15">
        <v>30524.1479</v>
      </c>
      <c r="F709" s="82">
        <v>46651.477299999999</v>
      </c>
      <c r="G709" s="15">
        <v>50865.127099999998</v>
      </c>
      <c r="H709" s="15">
        <v>38564.894</v>
      </c>
      <c r="I709" s="16">
        <v>14.08</v>
      </c>
      <c r="J709" s="16">
        <v>8.3699999999999992</v>
      </c>
      <c r="K709" s="16">
        <v>19.13</v>
      </c>
      <c r="L709" s="16">
        <v>170.85890000000001</v>
      </c>
      <c r="M709" s="76" t="s">
        <v>109</v>
      </c>
    </row>
    <row r="710" spans="1:13">
      <c r="A710" s="18" t="s">
        <v>1041</v>
      </c>
      <c r="B710" s="19">
        <v>0.51500000000000001</v>
      </c>
      <c r="C710" s="20">
        <v>38633.892500000002</v>
      </c>
      <c r="D710" s="21">
        <v>19063.078799999999</v>
      </c>
      <c r="E710" s="21">
        <v>22783.583299999998</v>
      </c>
      <c r="F710" s="82">
        <v>46865.907899999998</v>
      </c>
      <c r="G710" s="21">
        <v>51794.659</v>
      </c>
      <c r="H710" s="21">
        <v>36460.480300000003</v>
      </c>
      <c r="I710" s="22">
        <v>10.53</v>
      </c>
      <c r="J710" s="22">
        <v>5.71</v>
      </c>
      <c r="K710" s="22">
        <v>16.45</v>
      </c>
      <c r="L710" s="22">
        <v>171.4478</v>
      </c>
      <c r="M710" s="78" t="s">
        <v>109</v>
      </c>
    </row>
    <row r="711" spans="1:13">
      <c r="A711" s="18" t="s">
        <v>1042</v>
      </c>
      <c r="B711" s="19">
        <v>0.60429999999999995</v>
      </c>
      <c r="C711" s="20">
        <v>41776.036200000002</v>
      </c>
      <c r="D711" s="21">
        <v>27556.3799</v>
      </c>
      <c r="E711" s="21">
        <v>35253.881699999998</v>
      </c>
      <c r="F711" s="82">
        <v>46541.665200000003</v>
      </c>
      <c r="G711" s="21">
        <v>50687.923000000003</v>
      </c>
      <c r="H711" s="21">
        <v>40414.903100000003</v>
      </c>
      <c r="I711" s="22">
        <v>16.8</v>
      </c>
      <c r="J711" s="22">
        <v>10.44</v>
      </c>
      <c r="K711" s="22">
        <v>21.22</v>
      </c>
      <c r="L711" s="22">
        <v>170.32810000000001</v>
      </c>
      <c r="M711" s="78" t="s">
        <v>109</v>
      </c>
    </row>
    <row r="712" spans="1:13">
      <c r="A712" s="12" t="s">
        <v>472</v>
      </c>
      <c r="B712" s="13">
        <v>1.6684000000000001</v>
      </c>
      <c r="C712" s="14">
        <v>29910.258000000002</v>
      </c>
      <c r="D712" s="15">
        <v>22642.165199999999</v>
      </c>
      <c r="E712" s="15">
        <v>26368.385399999999</v>
      </c>
      <c r="F712" s="82">
        <v>36424.775199999996</v>
      </c>
      <c r="G712" s="15">
        <v>43819.319100000001</v>
      </c>
      <c r="H712" s="15">
        <v>32669.6731</v>
      </c>
      <c r="I712" s="16">
        <v>17.13</v>
      </c>
      <c r="J712" s="16">
        <v>2.35</v>
      </c>
      <c r="K712" s="16">
        <v>15.07</v>
      </c>
      <c r="L712" s="16">
        <v>169.45419999999999</v>
      </c>
      <c r="M712" s="76" t="s">
        <v>109</v>
      </c>
    </row>
    <row r="713" spans="1:13">
      <c r="A713" s="12" t="s">
        <v>473</v>
      </c>
      <c r="B713" s="13">
        <v>4.4268999999999998</v>
      </c>
      <c r="C713" s="14">
        <v>33205.793799999999</v>
      </c>
      <c r="D713" s="15">
        <v>22900.989000000001</v>
      </c>
      <c r="E713" s="15">
        <v>29010.040400000002</v>
      </c>
      <c r="F713" s="82">
        <v>39969.921900000001</v>
      </c>
      <c r="G713" s="15">
        <v>47681.891199999998</v>
      </c>
      <c r="H713" s="15">
        <v>35253.0527</v>
      </c>
      <c r="I713" s="16">
        <v>13.61</v>
      </c>
      <c r="J713" s="16">
        <v>5.37</v>
      </c>
      <c r="K713" s="16">
        <v>11.5</v>
      </c>
      <c r="L713" s="16">
        <v>168.67939999999999</v>
      </c>
      <c r="M713" s="76" t="s">
        <v>109</v>
      </c>
    </row>
    <row r="714" spans="1:13">
      <c r="A714" s="12" t="s">
        <v>474</v>
      </c>
      <c r="B714" s="13">
        <v>8.8236000000000008</v>
      </c>
      <c r="C714" s="14">
        <v>36780.975299999998</v>
      </c>
      <c r="D714" s="15">
        <v>21692.814299999998</v>
      </c>
      <c r="E714" s="15">
        <v>26873.309000000001</v>
      </c>
      <c r="F714" s="82">
        <v>44636.831100000003</v>
      </c>
      <c r="G714" s="15">
        <v>52287.296600000001</v>
      </c>
      <c r="H714" s="15">
        <v>37098.938900000001</v>
      </c>
      <c r="I714" s="16">
        <v>16.54</v>
      </c>
      <c r="J714" s="16">
        <v>4.46</v>
      </c>
      <c r="K714" s="16">
        <v>10.39</v>
      </c>
      <c r="L714" s="16">
        <v>175.45670000000001</v>
      </c>
      <c r="M714" s="76" t="s">
        <v>109</v>
      </c>
    </row>
    <row r="715" spans="1:13">
      <c r="A715" s="12" t="s">
        <v>475</v>
      </c>
      <c r="B715" s="13">
        <v>29.9087</v>
      </c>
      <c r="C715" s="14">
        <v>42902.761899999998</v>
      </c>
      <c r="D715" s="15">
        <v>29516.9352</v>
      </c>
      <c r="E715" s="15">
        <v>36191.619100000004</v>
      </c>
      <c r="F715" s="82">
        <v>51277.815399999999</v>
      </c>
      <c r="G715" s="15">
        <v>60712.8436</v>
      </c>
      <c r="H715" s="15">
        <v>44259.591500000002</v>
      </c>
      <c r="I715" s="16">
        <v>16.55</v>
      </c>
      <c r="J715" s="16">
        <v>6.11</v>
      </c>
      <c r="K715" s="16">
        <v>11.7</v>
      </c>
      <c r="L715" s="16">
        <v>172.34690000000001</v>
      </c>
      <c r="M715" s="76" t="s">
        <v>109</v>
      </c>
    </row>
    <row r="716" spans="1:13">
      <c r="A716" s="18" t="s">
        <v>476</v>
      </c>
      <c r="B716" s="19">
        <v>11.8254</v>
      </c>
      <c r="C716" s="20">
        <v>42587.344700000001</v>
      </c>
      <c r="D716" s="21">
        <v>29743.499199999998</v>
      </c>
      <c r="E716" s="21">
        <v>36347.295700000002</v>
      </c>
      <c r="F716" s="82">
        <v>50742.833599999998</v>
      </c>
      <c r="G716" s="21">
        <v>59716.936500000003</v>
      </c>
      <c r="H716" s="21">
        <v>44053.0052</v>
      </c>
      <c r="I716" s="22">
        <v>16.809999999999999</v>
      </c>
      <c r="J716" s="22">
        <v>4.17</v>
      </c>
      <c r="K716" s="22">
        <v>11.62</v>
      </c>
      <c r="L716" s="22">
        <v>173.91159999999999</v>
      </c>
      <c r="M716" s="78" t="s">
        <v>109</v>
      </c>
    </row>
    <row r="717" spans="1:13">
      <c r="A717" s="18" t="s">
        <v>477</v>
      </c>
      <c r="B717" s="19">
        <v>4.0404999999999998</v>
      </c>
      <c r="C717" s="20">
        <v>43162.294300000001</v>
      </c>
      <c r="D717" s="21">
        <v>33270.9951</v>
      </c>
      <c r="E717" s="21">
        <v>37424.922200000001</v>
      </c>
      <c r="F717" s="82">
        <v>50986.673199999997</v>
      </c>
      <c r="G717" s="21">
        <v>60723.385499999997</v>
      </c>
      <c r="H717" s="21">
        <v>45138.781000000003</v>
      </c>
      <c r="I717" s="22">
        <v>17.559999999999999</v>
      </c>
      <c r="J717" s="22">
        <v>5.91</v>
      </c>
      <c r="K717" s="22">
        <v>12.17</v>
      </c>
      <c r="L717" s="22">
        <v>171.00800000000001</v>
      </c>
      <c r="M717" s="78" t="s">
        <v>109</v>
      </c>
    </row>
    <row r="718" spans="1:13">
      <c r="A718" s="18" t="s">
        <v>478</v>
      </c>
      <c r="B718" s="19">
        <v>13.1998</v>
      </c>
      <c r="C718" s="20">
        <v>43746.214500000002</v>
      </c>
      <c r="D718" s="21">
        <v>29233.7837</v>
      </c>
      <c r="E718" s="21">
        <v>36172.084000000003</v>
      </c>
      <c r="F718" s="82">
        <v>52241.666700000002</v>
      </c>
      <c r="G718" s="21">
        <v>61789.658799999997</v>
      </c>
      <c r="H718" s="21">
        <v>44913.633000000002</v>
      </c>
      <c r="I718" s="22">
        <v>15.99</v>
      </c>
      <c r="J718" s="22">
        <v>8.1300000000000008</v>
      </c>
      <c r="K718" s="22">
        <v>11.69</v>
      </c>
      <c r="L718" s="22">
        <v>171.11449999999999</v>
      </c>
      <c r="M718" s="78" t="s">
        <v>109</v>
      </c>
    </row>
    <row r="719" spans="1:13">
      <c r="A719" s="12" t="s">
        <v>479</v>
      </c>
      <c r="B719" s="13">
        <v>6.2964000000000002</v>
      </c>
      <c r="C719" s="14">
        <v>46626.776899999997</v>
      </c>
      <c r="D719" s="15">
        <v>32246.562699999999</v>
      </c>
      <c r="E719" s="15">
        <v>38833.7912</v>
      </c>
      <c r="F719" s="82">
        <v>58687.623099999997</v>
      </c>
      <c r="G719" s="15">
        <v>67106.217000000004</v>
      </c>
      <c r="H719" s="15">
        <v>48331.588499999998</v>
      </c>
      <c r="I719" s="16">
        <v>16.559999999999999</v>
      </c>
      <c r="J719" s="16">
        <v>6.83</v>
      </c>
      <c r="K719" s="16">
        <v>11.52</v>
      </c>
      <c r="L719" s="16">
        <v>175.17869999999999</v>
      </c>
      <c r="M719" s="76" t="s">
        <v>109</v>
      </c>
    </row>
    <row r="720" spans="1:13">
      <c r="A720" s="18" t="s">
        <v>480</v>
      </c>
      <c r="B720" s="19">
        <v>4.4885999999999999</v>
      </c>
      <c r="C720" s="20">
        <v>50815.332000000002</v>
      </c>
      <c r="D720" s="21">
        <v>36430.032899999998</v>
      </c>
      <c r="E720" s="21">
        <v>43390.042800000003</v>
      </c>
      <c r="F720" s="82">
        <v>62543.130299999997</v>
      </c>
      <c r="G720" s="21">
        <v>68633.777700000006</v>
      </c>
      <c r="H720" s="21">
        <v>52258.351799999997</v>
      </c>
      <c r="I720" s="22">
        <v>17.53</v>
      </c>
      <c r="J720" s="22">
        <v>8.36</v>
      </c>
      <c r="K720" s="22">
        <v>11.78</v>
      </c>
      <c r="L720" s="22">
        <v>175.22049999999999</v>
      </c>
      <c r="M720" s="78" t="s">
        <v>109</v>
      </c>
    </row>
    <row r="721" spans="1:13">
      <c r="A721" s="12" t="s">
        <v>481</v>
      </c>
      <c r="B721" s="13">
        <v>7.9836</v>
      </c>
      <c r="C721" s="14">
        <v>44259.117100000003</v>
      </c>
      <c r="D721" s="15">
        <v>25067.600399999999</v>
      </c>
      <c r="E721" s="15">
        <v>34382.0285</v>
      </c>
      <c r="F721" s="82">
        <v>56471.438499999997</v>
      </c>
      <c r="G721" s="15">
        <v>71785.407200000001</v>
      </c>
      <c r="H721" s="15">
        <v>46409.152099999999</v>
      </c>
      <c r="I721" s="16">
        <v>15.92</v>
      </c>
      <c r="J721" s="16">
        <v>6.85</v>
      </c>
      <c r="K721" s="16">
        <v>11.44</v>
      </c>
      <c r="L721" s="16">
        <v>171.77029999999999</v>
      </c>
      <c r="M721" s="76" t="s">
        <v>109</v>
      </c>
    </row>
    <row r="722" spans="1:13">
      <c r="A722" s="12" t="s">
        <v>482</v>
      </c>
      <c r="B722" s="13">
        <v>2.0737999999999999</v>
      </c>
      <c r="C722" s="14">
        <v>44127.074699999997</v>
      </c>
      <c r="D722" s="15">
        <v>24700.1194</v>
      </c>
      <c r="E722" s="15">
        <v>36632.732300000003</v>
      </c>
      <c r="F722" s="82">
        <v>53759.080999999998</v>
      </c>
      <c r="G722" s="15">
        <v>62736.951300000001</v>
      </c>
      <c r="H722" s="15">
        <v>44541.838499999998</v>
      </c>
      <c r="I722" s="16">
        <v>16.57</v>
      </c>
      <c r="J722" s="16">
        <v>4.3600000000000003</v>
      </c>
      <c r="K722" s="16">
        <v>10.62</v>
      </c>
      <c r="L722" s="16">
        <v>174.17099999999999</v>
      </c>
      <c r="M722" s="76" t="s">
        <v>109</v>
      </c>
    </row>
    <row r="723" spans="1:13">
      <c r="A723" s="12" t="s">
        <v>483</v>
      </c>
      <c r="B723" s="13">
        <v>4.0712000000000002</v>
      </c>
      <c r="C723" s="14">
        <v>32287.5903</v>
      </c>
      <c r="D723" s="15">
        <v>17862.9107</v>
      </c>
      <c r="E723" s="15">
        <v>23542.690500000001</v>
      </c>
      <c r="F723" s="82">
        <v>41299.605000000003</v>
      </c>
      <c r="G723" s="15">
        <v>48381.404699999999</v>
      </c>
      <c r="H723" s="15">
        <v>32712.414400000001</v>
      </c>
      <c r="I723" s="16">
        <v>14.02</v>
      </c>
      <c r="J723" s="16">
        <v>3.44</v>
      </c>
      <c r="K723" s="16">
        <v>10.61</v>
      </c>
      <c r="L723" s="16">
        <v>171.98509999999999</v>
      </c>
      <c r="M723" s="76" t="s">
        <v>109</v>
      </c>
    </row>
    <row r="724" spans="1:13">
      <c r="A724" s="18" t="s">
        <v>1043</v>
      </c>
      <c r="B724" s="19">
        <v>1.8278000000000001</v>
      </c>
      <c r="C724" s="20">
        <v>36739.7497</v>
      </c>
      <c r="D724" s="21">
        <v>21322.189600000002</v>
      </c>
      <c r="E724" s="21">
        <v>27260.729500000001</v>
      </c>
      <c r="F724" s="82">
        <v>42896.703600000001</v>
      </c>
      <c r="G724" s="21">
        <v>46504.645900000003</v>
      </c>
      <c r="H724" s="21">
        <v>35245.823900000003</v>
      </c>
      <c r="I724" s="22">
        <v>17.09</v>
      </c>
      <c r="J724" s="22">
        <v>3.15</v>
      </c>
      <c r="K724" s="22">
        <v>11.02</v>
      </c>
      <c r="L724" s="22">
        <v>175.25149999999999</v>
      </c>
      <c r="M724" s="78" t="s">
        <v>109</v>
      </c>
    </row>
    <row r="725" spans="1:13">
      <c r="A725" s="18" t="s">
        <v>1044</v>
      </c>
      <c r="B725" s="19">
        <v>1.1005</v>
      </c>
      <c r="C725" s="20">
        <v>30062.819299999999</v>
      </c>
      <c r="D725" s="21">
        <v>23373.6666</v>
      </c>
      <c r="E725" s="21">
        <v>26045.083299999998</v>
      </c>
      <c r="F725" s="82">
        <v>33701.634400000003</v>
      </c>
      <c r="G725" s="21">
        <v>39266.157399999996</v>
      </c>
      <c r="H725" s="21">
        <v>30940.405599999998</v>
      </c>
      <c r="I725" s="22">
        <v>16</v>
      </c>
      <c r="J725" s="22">
        <v>4.59</v>
      </c>
      <c r="K725" s="22">
        <v>11.3</v>
      </c>
      <c r="L725" s="22">
        <v>175.3047</v>
      </c>
      <c r="M725" s="78" t="s">
        <v>109</v>
      </c>
    </row>
    <row r="726" spans="1:13">
      <c r="A726" s="12" t="s">
        <v>484</v>
      </c>
      <c r="B726" s="13">
        <v>7.9888000000000003</v>
      </c>
      <c r="C726" s="14">
        <v>27756.572800000002</v>
      </c>
      <c r="D726" s="15">
        <v>20323.346399999999</v>
      </c>
      <c r="E726" s="15">
        <v>22790.383999999998</v>
      </c>
      <c r="F726" s="82">
        <v>33854.679900000003</v>
      </c>
      <c r="G726" s="15">
        <v>39877.444100000001</v>
      </c>
      <c r="H726" s="15">
        <v>29203.050800000001</v>
      </c>
      <c r="I726" s="16">
        <v>8.9</v>
      </c>
      <c r="J726" s="16">
        <v>5.59</v>
      </c>
      <c r="K726" s="16">
        <v>9.6</v>
      </c>
      <c r="L726" s="16">
        <v>172.59100000000001</v>
      </c>
      <c r="M726" s="76" t="s">
        <v>109</v>
      </c>
    </row>
    <row r="727" spans="1:13">
      <c r="A727" s="18" t="s">
        <v>485</v>
      </c>
      <c r="B727" s="19">
        <v>4.5940000000000003</v>
      </c>
      <c r="C727" s="20">
        <v>30285.012599999998</v>
      </c>
      <c r="D727" s="21">
        <v>20455.997800000001</v>
      </c>
      <c r="E727" s="21">
        <v>23913.8622</v>
      </c>
      <c r="F727" s="82">
        <v>34865.177799999998</v>
      </c>
      <c r="G727" s="21">
        <v>40390.326500000003</v>
      </c>
      <c r="H727" s="21">
        <v>30160.1168</v>
      </c>
      <c r="I727" s="22">
        <v>9.18</v>
      </c>
      <c r="J727" s="22">
        <v>7.15</v>
      </c>
      <c r="K727" s="22">
        <v>9.69</v>
      </c>
      <c r="L727" s="22">
        <v>173.10980000000001</v>
      </c>
      <c r="M727" s="78" t="s">
        <v>109</v>
      </c>
    </row>
    <row r="728" spans="1:13">
      <c r="A728" s="12" t="s">
        <v>486</v>
      </c>
      <c r="B728" s="13">
        <v>1.3302</v>
      </c>
      <c r="C728" s="14">
        <v>31198.851699999999</v>
      </c>
      <c r="D728" s="15">
        <v>17316.851999999999</v>
      </c>
      <c r="E728" s="15">
        <v>21733.717199999999</v>
      </c>
      <c r="F728" s="82">
        <v>43208.191500000001</v>
      </c>
      <c r="G728" s="15">
        <v>50018.135799999996</v>
      </c>
      <c r="H728" s="15">
        <v>32790.142</v>
      </c>
      <c r="I728" s="16">
        <v>19.05</v>
      </c>
      <c r="J728" s="16">
        <v>5.55</v>
      </c>
      <c r="K728" s="16">
        <v>9.75</v>
      </c>
      <c r="L728" s="16">
        <v>169.01410000000001</v>
      </c>
      <c r="M728" s="76" t="s">
        <v>105</v>
      </c>
    </row>
    <row r="729" spans="1:13">
      <c r="A729" s="12" t="s">
        <v>487</v>
      </c>
      <c r="B729" s="13">
        <v>0.1991</v>
      </c>
      <c r="C729" s="14">
        <v>30560.128499999999</v>
      </c>
      <c r="D729" s="15">
        <v>25954.202300000001</v>
      </c>
      <c r="E729" s="15">
        <v>27282.3796</v>
      </c>
      <c r="F729" s="82">
        <v>33540.511400000003</v>
      </c>
      <c r="G729" s="15">
        <v>36855.472000000002</v>
      </c>
      <c r="H729" s="15">
        <v>30936.5602</v>
      </c>
      <c r="I729" s="16">
        <v>24.67</v>
      </c>
      <c r="J729" s="16">
        <v>2.2000000000000002</v>
      </c>
      <c r="K729" s="16">
        <v>10.050000000000001</v>
      </c>
      <c r="L729" s="16">
        <v>169.01910000000001</v>
      </c>
      <c r="M729" s="76" t="s">
        <v>242</v>
      </c>
    </row>
    <row r="730" spans="1:13">
      <c r="A730" s="12" t="s">
        <v>488</v>
      </c>
      <c r="B730" s="13">
        <v>1.3951</v>
      </c>
      <c r="C730" s="14">
        <v>37154.217900000003</v>
      </c>
      <c r="D730" s="15">
        <v>24928.127100000002</v>
      </c>
      <c r="E730" s="15">
        <v>30262.901600000001</v>
      </c>
      <c r="F730" s="82">
        <v>45911.220200000003</v>
      </c>
      <c r="G730" s="15">
        <v>53617.411599999999</v>
      </c>
      <c r="H730" s="15">
        <v>39693.442300000002</v>
      </c>
      <c r="I730" s="16">
        <v>13.34</v>
      </c>
      <c r="J730" s="16">
        <v>4.75</v>
      </c>
      <c r="K730" s="16">
        <v>10.55</v>
      </c>
      <c r="L730" s="16">
        <v>170.89599999999999</v>
      </c>
      <c r="M730" s="76" t="s">
        <v>109</v>
      </c>
    </row>
    <row r="731" spans="1:13">
      <c r="A731" s="18" t="s">
        <v>1045</v>
      </c>
      <c r="B731" s="19">
        <v>0.89729999999999999</v>
      </c>
      <c r="C731" s="20">
        <v>37052.679100000001</v>
      </c>
      <c r="D731" s="21">
        <v>27465.997800000001</v>
      </c>
      <c r="E731" s="21">
        <v>31111.9074</v>
      </c>
      <c r="F731" s="82">
        <v>43224.743999999999</v>
      </c>
      <c r="G731" s="21">
        <v>51331.102200000001</v>
      </c>
      <c r="H731" s="21">
        <v>38878.304100000001</v>
      </c>
      <c r="I731" s="22">
        <v>15.77</v>
      </c>
      <c r="J731" s="22">
        <v>4.57</v>
      </c>
      <c r="K731" s="22">
        <v>10.77</v>
      </c>
      <c r="L731" s="22">
        <v>170.20599999999999</v>
      </c>
      <c r="M731" s="78" t="s">
        <v>109</v>
      </c>
    </row>
    <row r="732" spans="1:13">
      <c r="A732" s="18" t="s">
        <v>1046</v>
      </c>
      <c r="B732" s="19">
        <v>0.30659999999999998</v>
      </c>
      <c r="C732" s="20">
        <v>45864.426899999999</v>
      </c>
      <c r="D732" s="21">
        <v>26712.329600000001</v>
      </c>
      <c r="E732" s="21">
        <v>34194.839</v>
      </c>
      <c r="F732" s="82">
        <v>52602.449800000002</v>
      </c>
      <c r="G732" s="21">
        <v>62366.585400000004</v>
      </c>
      <c r="H732" s="21">
        <v>46363.892999999996</v>
      </c>
      <c r="I732" s="22">
        <v>11.57</v>
      </c>
      <c r="J732" s="22">
        <v>7.18</v>
      </c>
      <c r="K732" s="22">
        <v>10.48</v>
      </c>
      <c r="L732" s="22">
        <v>171.81659999999999</v>
      </c>
      <c r="M732" s="78" t="s">
        <v>149</v>
      </c>
    </row>
    <row r="733" spans="1:13">
      <c r="A733" s="12" t="s">
        <v>489</v>
      </c>
      <c r="B733" s="13">
        <v>2.7294</v>
      </c>
      <c r="C733" s="14">
        <v>27835.0033</v>
      </c>
      <c r="D733" s="15">
        <v>20982.938600000001</v>
      </c>
      <c r="E733" s="15">
        <v>24586.804499999998</v>
      </c>
      <c r="F733" s="82">
        <v>35070.608800000002</v>
      </c>
      <c r="G733" s="15">
        <v>41607.127800000002</v>
      </c>
      <c r="H733" s="15">
        <v>29993.6774</v>
      </c>
      <c r="I733" s="16">
        <v>14.08</v>
      </c>
      <c r="J733" s="16">
        <v>0.4</v>
      </c>
      <c r="K733" s="16">
        <v>12.18</v>
      </c>
      <c r="L733" s="16">
        <v>172.0094</v>
      </c>
      <c r="M733" s="76" t="s">
        <v>109</v>
      </c>
    </row>
    <row r="734" spans="1:13">
      <c r="A734" s="12" t="s">
        <v>490</v>
      </c>
      <c r="B734" s="13">
        <v>9.5508000000000006</v>
      </c>
      <c r="C734" s="14">
        <v>25093.218199999999</v>
      </c>
      <c r="D734" s="15">
        <v>17983.4146</v>
      </c>
      <c r="E734" s="15">
        <v>20432.010200000001</v>
      </c>
      <c r="F734" s="82">
        <v>32893.311099999999</v>
      </c>
      <c r="G734" s="15">
        <v>40263.673300000002</v>
      </c>
      <c r="H734" s="15">
        <v>27282.821899999999</v>
      </c>
      <c r="I734" s="16">
        <v>9.92</v>
      </c>
      <c r="J734" s="16">
        <v>1.1000000000000001</v>
      </c>
      <c r="K734" s="16">
        <v>10.73</v>
      </c>
      <c r="L734" s="16">
        <v>172.8655</v>
      </c>
      <c r="M734" s="76" t="s">
        <v>109</v>
      </c>
    </row>
    <row r="735" spans="1:13">
      <c r="A735" s="12" t="s">
        <v>491</v>
      </c>
      <c r="B735" s="13">
        <v>2.1608000000000001</v>
      </c>
      <c r="C735" s="14">
        <v>31125.804700000001</v>
      </c>
      <c r="D735" s="15">
        <v>22109.083299999998</v>
      </c>
      <c r="E735" s="15">
        <v>25166.343499999999</v>
      </c>
      <c r="F735" s="82">
        <v>37981.201800000003</v>
      </c>
      <c r="G735" s="15">
        <v>43012.764600000002</v>
      </c>
      <c r="H735" s="15">
        <v>32162.62</v>
      </c>
      <c r="I735" s="16">
        <v>18.760000000000002</v>
      </c>
      <c r="J735" s="16">
        <v>5.14</v>
      </c>
      <c r="K735" s="16">
        <v>13.16</v>
      </c>
      <c r="L735" s="16">
        <v>171.87289999999999</v>
      </c>
      <c r="M735" s="76" t="s">
        <v>109</v>
      </c>
    </row>
    <row r="736" spans="1:13">
      <c r="A736" s="18" t="s">
        <v>1047</v>
      </c>
      <c r="B736" s="19">
        <v>1.4228000000000001</v>
      </c>
      <c r="C736" s="20">
        <v>30670.814200000001</v>
      </c>
      <c r="D736" s="21">
        <v>22109.083299999998</v>
      </c>
      <c r="E736" s="21">
        <v>26447.285100000001</v>
      </c>
      <c r="F736" s="82">
        <v>36770.308799999999</v>
      </c>
      <c r="G736" s="21">
        <v>42238.443899999998</v>
      </c>
      <c r="H736" s="21">
        <v>31826.0759</v>
      </c>
      <c r="I736" s="22">
        <v>17.96</v>
      </c>
      <c r="J736" s="22">
        <v>6.14</v>
      </c>
      <c r="K736" s="22">
        <v>13.26</v>
      </c>
      <c r="L736" s="22">
        <v>171.17349999999999</v>
      </c>
      <c r="M736" s="78" t="s">
        <v>109</v>
      </c>
    </row>
    <row r="737" spans="1:13">
      <c r="A737" s="18" t="s">
        <v>1048</v>
      </c>
      <c r="B737" s="19">
        <v>0.70279999999999998</v>
      </c>
      <c r="C737" s="20">
        <v>33097.054600000003</v>
      </c>
      <c r="D737" s="21">
        <v>22932.086200000002</v>
      </c>
      <c r="E737" s="21">
        <v>24009.345600000001</v>
      </c>
      <c r="F737" s="82">
        <v>40377.686999999998</v>
      </c>
      <c r="G737" s="21">
        <v>43527.832699999999</v>
      </c>
      <c r="H737" s="21">
        <v>33153.911999999997</v>
      </c>
      <c r="I737" s="22">
        <v>20.59</v>
      </c>
      <c r="J737" s="22">
        <v>3.4</v>
      </c>
      <c r="K737" s="22">
        <v>12.97</v>
      </c>
      <c r="L737" s="22">
        <v>173.4059</v>
      </c>
      <c r="M737" s="78" t="s">
        <v>149</v>
      </c>
    </row>
    <row r="738" spans="1:13">
      <c r="A738" s="12" t="s">
        <v>492</v>
      </c>
      <c r="B738" s="13">
        <v>1.1429</v>
      </c>
      <c r="C738" s="14">
        <v>28577.5625</v>
      </c>
      <c r="D738" s="15">
        <v>22707.1666</v>
      </c>
      <c r="E738" s="15">
        <v>24718.608</v>
      </c>
      <c r="F738" s="82">
        <v>36328.210599999999</v>
      </c>
      <c r="G738" s="15">
        <v>40049.225400000003</v>
      </c>
      <c r="H738" s="15">
        <v>30443.674900000002</v>
      </c>
      <c r="I738" s="16">
        <v>12.4</v>
      </c>
      <c r="J738" s="16">
        <v>2.13</v>
      </c>
      <c r="K738" s="16">
        <v>12.18</v>
      </c>
      <c r="L738" s="16">
        <v>172.03120000000001</v>
      </c>
      <c r="M738" s="76" t="s">
        <v>149</v>
      </c>
    </row>
    <row r="739" spans="1:13">
      <c r="A739" s="18" t="s">
        <v>1049</v>
      </c>
      <c r="B739" s="19">
        <v>0.76970000000000005</v>
      </c>
      <c r="C739" s="20">
        <v>28425.272199999999</v>
      </c>
      <c r="D739" s="21">
        <v>20192.512200000001</v>
      </c>
      <c r="E739" s="21">
        <v>23155.4166</v>
      </c>
      <c r="F739" s="82">
        <v>35783.578000000001</v>
      </c>
      <c r="G739" s="21">
        <v>41098.1921</v>
      </c>
      <c r="H739" s="21">
        <v>29797.415000000001</v>
      </c>
      <c r="I739" s="22">
        <v>14.11</v>
      </c>
      <c r="J739" s="22">
        <v>3.02</v>
      </c>
      <c r="K739" s="22">
        <v>13.22</v>
      </c>
      <c r="L739" s="22">
        <v>171.1532</v>
      </c>
      <c r="M739" s="78" t="s">
        <v>105</v>
      </c>
    </row>
    <row r="740" spans="1:13">
      <c r="A740" s="12" t="s">
        <v>493</v>
      </c>
      <c r="B740" s="13">
        <v>7.3833000000000002</v>
      </c>
      <c r="C740" s="14">
        <v>23137.1417</v>
      </c>
      <c r="D740" s="15">
        <v>17856.502100000002</v>
      </c>
      <c r="E740" s="15">
        <v>20041.919699999999</v>
      </c>
      <c r="F740" s="82">
        <v>28011.548200000001</v>
      </c>
      <c r="G740" s="15">
        <v>33951.077899999997</v>
      </c>
      <c r="H740" s="15">
        <v>24880.478999999999</v>
      </c>
      <c r="I740" s="16">
        <v>9.4499999999999993</v>
      </c>
      <c r="J740" s="16">
        <v>1.1100000000000001</v>
      </c>
      <c r="K740" s="16">
        <v>12.47</v>
      </c>
      <c r="L740" s="16">
        <v>172.33070000000001</v>
      </c>
      <c r="M740" s="76" t="s">
        <v>105</v>
      </c>
    </row>
    <row r="741" spans="1:13">
      <c r="A741" s="12" t="s">
        <v>494</v>
      </c>
      <c r="B741" s="13">
        <v>0.5786</v>
      </c>
      <c r="C741" s="14">
        <v>31024.5429</v>
      </c>
      <c r="D741" s="15">
        <v>23422.289700000001</v>
      </c>
      <c r="E741" s="15">
        <v>25196.4568</v>
      </c>
      <c r="F741" s="82">
        <v>37367.477200000001</v>
      </c>
      <c r="G741" s="15">
        <v>42117.626499999998</v>
      </c>
      <c r="H741" s="15">
        <v>31821.3004</v>
      </c>
      <c r="I741" s="16">
        <v>13.43</v>
      </c>
      <c r="J741" s="16">
        <v>2.2000000000000002</v>
      </c>
      <c r="K741" s="16">
        <v>14.36</v>
      </c>
      <c r="L741" s="16">
        <v>172.99760000000001</v>
      </c>
      <c r="M741" s="76" t="s">
        <v>105</v>
      </c>
    </row>
    <row r="742" spans="1:13">
      <c r="A742" s="12" t="s">
        <v>495</v>
      </c>
      <c r="B742" s="13">
        <v>17.916599999999999</v>
      </c>
      <c r="C742" s="14">
        <v>37908.320699999997</v>
      </c>
      <c r="D742" s="15">
        <v>27167.946400000001</v>
      </c>
      <c r="E742" s="15">
        <v>31956.709599999998</v>
      </c>
      <c r="F742" s="82">
        <v>45839.642500000002</v>
      </c>
      <c r="G742" s="15">
        <v>55318.263599999998</v>
      </c>
      <c r="H742" s="15">
        <v>40120.075499999999</v>
      </c>
      <c r="I742" s="16">
        <v>15.48</v>
      </c>
      <c r="J742" s="16">
        <v>6.26</v>
      </c>
      <c r="K742" s="16">
        <v>13.14</v>
      </c>
      <c r="L742" s="16">
        <v>168.47970000000001</v>
      </c>
      <c r="M742" s="76" t="s">
        <v>109</v>
      </c>
    </row>
    <row r="743" spans="1:13">
      <c r="A743" s="12" t="s">
        <v>496</v>
      </c>
      <c r="B743" s="13">
        <v>1.2202</v>
      </c>
      <c r="C743" s="14">
        <v>41602.399299999997</v>
      </c>
      <c r="D743" s="15">
        <v>26591.6083</v>
      </c>
      <c r="E743" s="15">
        <v>34360.262799999997</v>
      </c>
      <c r="F743" s="82">
        <v>57886.881999999998</v>
      </c>
      <c r="G743" s="15">
        <v>71511.969100000002</v>
      </c>
      <c r="H743" s="15">
        <v>46458.801599999999</v>
      </c>
      <c r="I743" s="16">
        <v>18.23</v>
      </c>
      <c r="J743" s="16">
        <v>8.52</v>
      </c>
      <c r="K743" s="16">
        <v>13.22</v>
      </c>
      <c r="L743" s="16">
        <v>171.31739999999999</v>
      </c>
      <c r="M743" s="76" t="s">
        <v>109</v>
      </c>
    </row>
    <row r="744" spans="1:13">
      <c r="A744" s="18" t="s">
        <v>1050</v>
      </c>
      <c r="B744" s="19">
        <v>0.25690000000000002</v>
      </c>
      <c r="C744" s="20">
        <v>60292.8842</v>
      </c>
      <c r="D744" s="21">
        <v>49232.794199999997</v>
      </c>
      <c r="E744" s="21">
        <v>54969.151100000003</v>
      </c>
      <c r="F744" s="82">
        <v>72634.4041</v>
      </c>
      <c r="G744" s="21">
        <v>82585.286099999998</v>
      </c>
      <c r="H744" s="21">
        <v>63703.517599999999</v>
      </c>
      <c r="I744" s="22">
        <v>14.47</v>
      </c>
      <c r="J744" s="22">
        <v>19.899999999999999</v>
      </c>
      <c r="K744" s="22">
        <v>13.95</v>
      </c>
      <c r="L744" s="22">
        <v>172.27199999999999</v>
      </c>
      <c r="M744" s="78" t="s">
        <v>242</v>
      </c>
    </row>
    <row r="745" spans="1:13">
      <c r="A745" s="18" t="s">
        <v>1051</v>
      </c>
      <c r="B745" s="19">
        <v>0.46529999999999999</v>
      </c>
      <c r="C745" s="20">
        <v>41602.399299999997</v>
      </c>
      <c r="D745" s="21">
        <v>29676.498500000002</v>
      </c>
      <c r="E745" s="21">
        <v>37005.059600000001</v>
      </c>
      <c r="F745" s="82">
        <v>49463.289199999999</v>
      </c>
      <c r="G745" s="21">
        <v>59458.238100000002</v>
      </c>
      <c r="H745" s="21">
        <v>43725.254999999997</v>
      </c>
      <c r="I745" s="22">
        <v>22.1</v>
      </c>
      <c r="J745" s="22">
        <v>5.42</v>
      </c>
      <c r="K745" s="22">
        <v>13.65</v>
      </c>
      <c r="L745" s="22">
        <v>174.75219999999999</v>
      </c>
      <c r="M745" s="78" t="s">
        <v>109</v>
      </c>
    </row>
    <row r="746" spans="1:13">
      <c r="A746" s="12" t="s">
        <v>497</v>
      </c>
      <c r="B746" s="13">
        <v>2.8159000000000001</v>
      </c>
      <c r="C746" s="14">
        <v>48185.881600000001</v>
      </c>
      <c r="D746" s="15">
        <v>38458.156900000002</v>
      </c>
      <c r="E746" s="15">
        <v>42884.804900000003</v>
      </c>
      <c r="F746" s="82">
        <v>56912.703200000004</v>
      </c>
      <c r="G746" s="15">
        <v>67612.133199999997</v>
      </c>
      <c r="H746" s="15">
        <v>51064.239099999999</v>
      </c>
      <c r="I746" s="16">
        <v>22.07</v>
      </c>
      <c r="J746" s="16">
        <v>9.18</v>
      </c>
      <c r="K746" s="16">
        <v>13.46</v>
      </c>
      <c r="L746" s="16">
        <v>168.35810000000001</v>
      </c>
      <c r="M746" s="76" t="s">
        <v>109</v>
      </c>
    </row>
    <row r="747" spans="1:13">
      <c r="A747" s="18" t="s">
        <v>1052</v>
      </c>
      <c r="B747" s="19">
        <v>0.40989999999999999</v>
      </c>
      <c r="C747" s="20">
        <v>50667.635699999999</v>
      </c>
      <c r="D747" s="21">
        <v>42337.943899999998</v>
      </c>
      <c r="E747" s="21">
        <v>44686.842700000001</v>
      </c>
      <c r="F747" s="82">
        <v>55295.383399999999</v>
      </c>
      <c r="G747" s="21">
        <v>58014.874900000003</v>
      </c>
      <c r="H747" s="21">
        <v>50443.640800000001</v>
      </c>
      <c r="I747" s="22">
        <v>16.239999999999998</v>
      </c>
      <c r="J747" s="22">
        <v>7.25</v>
      </c>
      <c r="K747" s="22">
        <v>10.38</v>
      </c>
      <c r="L747" s="22">
        <v>162.542</v>
      </c>
      <c r="M747" s="78" t="s">
        <v>242</v>
      </c>
    </row>
    <row r="748" spans="1:13">
      <c r="A748" s="18" t="s">
        <v>1053</v>
      </c>
      <c r="B748" s="19">
        <v>0.2422</v>
      </c>
      <c r="C748" s="20">
        <v>56379.363499999999</v>
      </c>
      <c r="D748" s="21">
        <v>42696.700100000002</v>
      </c>
      <c r="E748" s="21">
        <v>46199.1348</v>
      </c>
      <c r="F748" s="82">
        <v>71681.227599999998</v>
      </c>
      <c r="G748" s="21">
        <v>85642.799199999994</v>
      </c>
      <c r="H748" s="21">
        <v>61115.814899999998</v>
      </c>
      <c r="I748" s="22">
        <v>27.25</v>
      </c>
      <c r="J748" s="22">
        <v>10.42</v>
      </c>
      <c r="K748" s="22">
        <v>14.07</v>
      </c>
      <c r="L748" s="22">
        <v>161.38829999999999</v>
      </c>
      <c r="M748" s="78" t="s">
        <v>109</v>
      </c>
    </row>
    <row r="749" spans="1:13">
      <c r="A749" s="18" t="s">
        <v>1054</v>
      </c>
      <c r="B749" s="19">
        <v>0.58579999999999999</v>
      </c>
      <c r="C749" s="20">
        <v>46580.351000000002</v>
      </c>
      <c r="D749" s="21">
        <v>40961.945500000002</v>
      </c>
      <c r="E749" s="21">
        <v>43709.403700000003</v>
      </c>
      <c r="F749" s="82">
        <v>50971.884100000003</v>
      </c>
      <c r="G749" s="21">
        <v>57166.140700000004</v>
      </c>
      <c r="H749" s="21">
        <v>47673.345800000003</v>
      </c>
      <c r="I749" s="22">
        <v>20.79</v>
      </c>
      <c r="J749" s="22">
        <v>8.91</v>
      </c>
      <c r="K749" s="22">
        <v>10.46</v>
      </c>
      <c r="L749" s="22">
        <v>163.70089999999999</v>
      </c>
      <c r="M749" s="78" t="s">
        <v>242</v>
      </c>
    </row>
    <row r="750" spans="1:13">
      <c r="A750" s="18" t="s">
        <v>1055</v>
      </c>
      <c r="B750" s="19">
        <v>0.13819999999999999</v>
      </c>
      <c r="C750" s="20">
        <v>42832.361700000001</v>
      </c>
      <c r="D750" s="21">
        <v>35243.4807</v>
      </c>
      <c r="E750" s="21">
        <v>37407.854599999999</v>
      </c>
      <c r="F750" s="82">
        <v>46974.340400000001</v>
      </c>
      <c r="G750" s="21">
        <v>51542.737099999998</v>
      </c>
      <c r="H750" s="21">
        <v>42652.566200000001</v>
      </c>
      <c r="I750" s="22">
        <v>19.989999999999998</v>
      </c>
      <c r="J750" s="22">
        <v>12.3</v>
      </c>
      <c r="K750" s="22">
        <v>12.77</v>
      </c>
      <c r="L750" s="22">
        <v>173.74799999999999</v>
      </c>
      <c r="M750" s="78" t="s">
        <v>109</v>
      </c>
    </row>
    <row r="751" spans="1:13">
      <c r="A751" s="12" t="s">
        <v>498</v>
      </c>
      <c r="B751" s="13">
        <v>2.0127999999999999</v>
      </c>
      <c r="C751" s="14">
        <v>39206.422299999998</v>
      </c>
      <c r="D751" s="15">
        <v>30641.703000000001</v>
      </c>
      <c r="E751" s="15">
        <v>35991.6204</v>
      </c>
      <c r="F751" s="82">
        <v>43935.2166</v>
      </c>
      <c r="G751" s="15">
        <v>48270.780100000004</v>
      </c>
      <c r="H751" s="15">
        <v>39751.313000000002</v>
      </c>
      <c r="I751" s="16">
        <v>24.98</v>
      </c>
      <c r="J751" s="16">
        <v>6.55</v>
      </c>
      <c r="K751" s="16">
        <v>12.94</v>
      </c>
      <c r="L751" s="16">
        <v>171.51730000000001</v>
      </c>
      <c r="M751" s="76" t="s">
        <v>109</v>
      </c>
    </row>
    <row r="752" spans="1:13">
      <c r="A752" s="18" t="s">
        <v>1056</v>
      </c>
      <c r="B752" s="19">
        <v>0.16619999999999999</v>
      </c>
      <c r="C752" s="20">
        <v>43591.224800000004</v>
      </c>
      <c r="D752" s="21">
        <v>39906.909200000002</v>
      </c>
      <c r="E752" s="21">
        <v>41388.325900000003</v>
      </c>
      <c r="F752" s="82">
        <v>45938.967100000002</v>
      </c>
      <c r="G752" s="21">
        <v>48143.538</v>
      </c>
      <c r="H752" s="21">
        <v>43895.382700000002</v>
      </c>
      <c r="I752" s="22">
        <v>19.78</v>
      </c>
      <c r="J752" s="22">
        <v>8</v>
      </c>
      <c r="K752" s="22">
        <v>13.51</v>
      </c>
      <c r="L752" s="22">
        <v>163.84909999999999</v>
      </c>
      <c r="M752" s="78" t="s">
        <v>242</v>
      </c>
    </row>
    <row r="753" spans="1:13">
      <c r="A753" s="18" t="s">
        <v>1057</v>
      </c>
      <c r="B753" s="19">
        <v>1.8386</v>
      </c>
      <c r="C753" s="20">
        <v>38492.0556</v>
      </c>
      <c r="D753" s="21">
        <v>30472.598000000002</v>
      </c>
      <c r="E753" s="21">
        <v>35742.957199999997</v>
      </c>
      <c r="F753" s="82">
        <v>43448.952299999997</v>
      </c>
      <c r="G753" s="21">
        <v>48404.471299999997</v>
      </c>
      <c r="H753" s="21">
        <v>39392.379699999998</v>
      </c>
      <c r="I753" s="22">
        <v>25.5</v>
      </c>
      <c r="J753" s="22">
        <v>6.41</v>
      </c>
      <c r="K753" s="22">
        <v>12.89</v>
      </c>
      <c r="L753" s="22">
        <v>172.19659999999999</v>
      </c>
      <c r="M753" s="78" t="s">
        <v>109</v>
      </c>
    </row>
    <row r="754" spans="1:13">
      <c r="A754" s="12" t="s">
        <v>499</v>
      </c>
      <c r="B754" s="13">
        <v>0.45429999999999998</v>
      </c>
      <c r="C754" s="14">
        <v>48100.6518</v>
      </c>
      <c r="D754" s="15">
        <v>38702.251100000001</v>
      </c>
      <c r="E754" s="15">
        <v>40964.046900000001</v>
      </c>
      <c r="F754" s="82">
        <v>55557.394099999998</v>
      </c>
      <c r="G754" s="15">
        <v>59737.825100000002</v>
      </c>
      <c r="H754" s="15">
        <v>49406.302900000002</v>
      </c>
      <c r="I754" s="16">
        <v>22.9</v>
      </c>
      <c r="J754" s="16">
        <v>8.9700000000000006</v>
      </c>
      <c r="K754" s="16">
        <v>12.08</v>
      </c>
      <c r="L754" s="16">
        <v>170.91739999999999</v>
      </c>
      <c r="M754" s="76" t="s">
        <v>109</v>
      </c>
    </row>
    <row r="755" spans="1:13">
      <c r="A755" s="12" t="s">
        <v>500</v>
      </c>
      <c r="B755" s="13">
        <v>2.8452000000000002</v>
      </c>
      <c r="C755" s="14">
        <v>42285.262199999997</v>
      </c>
      <c r="D755" s="15">
        <v>30805.348099999999</v>
      </c>
      <c r="E755" s="15">
        <v>36514.517899999999</v>
      </c>
      <c r="F755" s="82">
        <v>49721.925799999997</v>
      </c>
      <c r="G755" s="15">
        <v>57236.736700000001</v>
      </c>
      <c r="H755" s="15">
        <v>44244.195200000002</v>
      </c>
      <c r="I755" s="16">
        <v>27.53</v>
      </c>
      <c r="J755" s="16">
        <v>5.88</v>
      </c>
      <c r="K755" s="16">
        <v>11.5</v>
      </c>
      <c r="L755" s="16">
        <v>176.6865</v>
      </c>
      <c r="M755" s="76" t="s">
        <v>109</v>
      </c>
    </row>
    <row r="756" spans="1:13">
      <c r="A756" s="18" t="s">
        <v>1058</v>
      </c>
      <c r="B756" s="19">
        <v>2.7439</v>
      </c>
      <c r="C756" s="20">
        <v>42344.729500000001</v>
      </c>
      <c r="D756" s="21">
        <v>30952.124</v>
      </c>
      <c r="E756" s="21">
        <v>36782.2215</v>
      </c>
      <c r="F756" s="82">
        <v>49784.647199999999</v>
      </c>
      <c r="G756" s="21">
        <v>57208.993000000002</v>
      </c>
      <c r="H756" s="21">
        <v>44367.501100000001</v>
      </c>
      <c r="I756" s="22">
        <v>28.19</v>
      </c>
      <c r="J756" s="22">
        <v>5.97</v>
      </c>
      <c r="K756" s="22">
        <v>11.46</v>
      </c>
      <c r="L756" s="22">
        <v>176.79920000000001</v>
      </c>
      <c r="M756" s="78" t="s">
        <v>105</v>
      </c>
    </row>
    <row r="757" spans="1:13">
      <c r="A757" s="12" t="s">
        <v>501</v>
      </c>
      <c r="B757" s="13">
        <v>24.5062</v>
      </c>
      <c r="C757" s="14">
        <v>40008.1495</v>
      </c>
      <c r="D757" s="15">
        <v>27334.6666</v>
      </c>
      <c r="E757" s="15">
        <v>33869.553999999996</v>
      </c>
      <c r="F757" s="82">
        <v>45982.309699999998</v>
      </c>
      <c r="G757" s="15">
        <v>52244.857300000003</v>
      </c>
      <c r="H757" s="15">
        <v>40185.499400000001</v>
      </c>
      <c r="I757" s="16">
        <v>16.79</v>
      </c>
      <c r="J757" s="16">
        <v>11.04</v>
      </c>
      <c r="K757" s="16">
        <v>13.09</v>
      </c>
      <c r="L757" s="16">
        <v>168.7261</v>
      </c>
      <c r="M757" s="76" t="s">
        <v>109</v>
      </c>
    </row>
    <row r="758" spans="1:13">
      <c r="A758" s="18" t="s">
        <v>1059</v>
      </c>
      <c r="B758" s="19">
        <v>2.7961</v>
      </c>
      <c r="C758" s="20">
        <v>40389.3246</v>
      </c>
      <c r="D758" s="21">
        <v>28054.505499999999</v>
      </c>
      <c r="E758" s="21">
        <v>33496.328000000001</v>
      </c>
      <c r="F758" s="82">
        <v>48028.413399999998</v>
      </c>
      <c r="G758" s="21">
        <v>56455.765299999999</v>
      </c>
      <c r="H758" s="21">
        <v>41720.787499999999</v>
      </c>
      <c r="I758" s="22">
        <v>20.14</v>
      </c>
      <c r="J758" s="22">
        <v>11.66</v>
      </c>
      <c r="K758" s="22">
        <v>12.66</v>
      </c>
      <c r="L758" s="22">
        <v>172.77189999999999</v>
      </c>
      <c r="M758" s="78" t="s">
        <v>109</v>
      </c>
    </row>
    <row r="759" spans="1:13">
      <c r="A759" s="18" t="s">
        <v>1060</v>
      </c>
      <c r="B759" s="19">
        <v>1.6155999999999999</v>
      </c>
      <c r="C759" s="20">
        <v>41852.694499999998</v>
      </c>
      <c r="D759" s="21">
        <v>30331.432000000001</v>
      </c>
      <c r="E759" s="21">
        <v>35342.870300000002</v>
      </c>
      <c r="F759" s="82">
        <v>48773.612999999998</v>
      </c>
      <c r="G759" s="21">
        <v>57476.106200000002</v>
      </c>
      <c r="H759" s="21">
        <v>42876.335800000001</v>
      </c>
      <c r="I759" s="22">
        <v>16.170000000000002</v>
      </c>
      <c r="J759" s="22">
        <v>12.34</v>
      </c>
      <c r="K759" s="22">
        <v>11.99</v>
      </c>
      <c r="L759" s="22">
        <v>169.3381</v>
      </c>
      <c r="M759" s="78" t="s">
        <v>109</v>
      </c>
    </row>
    <row r="760" spans="1:13">
      <c r="A760" s="18" t="s">
        <v>1061</v>
      </c>
      <c r="B760" s="19">
        <v>2.5272999999999999</v>
      </c>
      <c r="C760" s="20">
        <v>38511.193099999997</v>
      </c>
      <c r="D760" s="21">
        <v>23814.866699999999</v>
      </c>
      <c r="E760" s="21">
        <v>29972.979599999999</v>
      </c>
      <c r="F760" s="82">
        <v>46385.761400000003</v>
      </c>
      <c r="G760" s="21">
        <v>52447.388599999998</v>
      </c>
      <c r="H760" s="21">
        <v>38460.201300000001</v>
      </c>
      <c r="I760" s="22">
        <v>16.86</v>
      </c>
      <c r="J760" s="22">
        <v>8.3800000000000008</v>
      </c>
      <c r="K760" s="22">
        <v>13.53</v>
      </c>
      <c r="L760" s="22">
        <v>169.13849999999999</v>
      </c>
      <c r="M760" s="78" t="s">
        <v>109</v>
      </c>
    </row>
    <row r="761" spans="1:13">
      <c r="A761" s="18" t="s">
        <v>502</v>
      </c>
      <c r="B761" s="19">
        <v>3.7669000000000001</v>
      </c>
      <c r="C761" s="20">
        <v>41064.585899999998</v>
      </c>
      <c r="D761" s="21">
        <v>34149.445899999999</v>
      </c>
      <c r="E761" s="21">
        <v>37584.279300000002</v>
      </c>
      <c r="F761" s="82">
        <v>44910.800600000002</v>
      </c>
      <c r="G761" s="21">
        <v>49057.916599999997</v>
      </c>
      <c r="H761" s="21">
        <v>41532.4496</v>
      </c>
      <c r="I761" s="22">
        <v>13.34</v>
      </c>
      <c r="J761" s="22">
        <v>17.309999999999999</v>
      </c>
      <c r="K761" s="22">
        <v>12.84</v>
      </c>
      <c r="L761" s="22">
        <v>165.6711</v>
      </c>
      <c r="M761" s="78" t="s">
        <v>109</v>
      </c>
    </row>
    <row r="762" spans="1:13">
      <c r="A762" s="18" t="s">
        <v>1062</v>
      </c>
      <c r="B762" s="19">
        <v>1.542</v>
      </c>
      <c r="C762" s="20">
        <v>39573.293899999997</v>
      </c>
      <c r="D762" s="21">
        <v>28842.083699999999</v>
      </c>
      <c r="E762" s="21">
        <v>32980.556700000001</v>
      </c>
      <c r="F762" s="82">
        <v>47727.713799999998</v>
      </c>
      <c r="G762" s="21">
        <v>51681.7068</v>
      </c>
      <c r="H762" s="21">
        <v>40504.9588</v>
      </c>
      <c r="I762" s="22">
        <v>16.010000000000002</v>
      </c>
      <c r="J762" s="22">
        <v>9.5299999999999994</v>
      </c>
      <c r="K762" s="22">
        <v>12.75</v>
      </c>
      <c r="L762" s="22">
        <v>169.35599999999999</v>
      </c>
      <c r="M762" s="78" t="s">
        <v>109</v>
      </c>
    </row>
    <row r="763" spans="1:13">
      <c r="A763" s="18" t="s">
        <v>1063</v>
      </c>
      <c r="B763" s="19">
        <v>9.0038</v>
      </c>
      <c r="C763" s="20">
        <v>37171.235399999998</v>
      </c>
      <c r="D763" s="21">
        <v>23804.835299999999</v>
      </c>
      <c r="E763" s="21">
        <v>30653.062300000001</v>
      </c>
      <c r="F763" s="82">
        <v>44171.439899999998</v>
      </c>
      <c r="G763" s="21">
        <v>51228.511100000003</v>
      </c>
      <c r="H763" s="21">
        <v>37691.7693</v>
      </c>
      <c r="I763" s="22">
        <v>18.68</v>
      </c>
      <c r="J763" s="22">
        <v>5.43</v>
      </c>
      <c r="K763" s="22">
        <v>13.4</v>
      </c>
      <c r="L763" s="22">
        <v>170.22319999999999</v>
      </c>
      <c r="M763" s="78" t="s">
        <v>109</v>
      </c>
    </row>
    <row r="764" spans="1:13">
      <c r="A764" s="12" t="s">
        <v>503</v>
      </c>
      <c r="B764" s="13">
        <v>6.7316000000000003</v>
      </c>
      <c r="C764" s="14">
        <v>35190.446400000001</v>
      </c>
      <c r="D764" s="15">
        <v>24324.605500000001</v>
      </c>
      <c r="E764" s="15">
        <v>29692.437099999999</v>
      </c>
      <c r="F764" s="82">
        <v>42511.5389</v>
      </c>
      <c r="G764" s="15">
        <v>50492.811999999998</v>
      </c>
      <c r="H764" s="15">
        <v>36801.489699999998</v>
      </c>
      <c r="I764" s="16">
        <v>16.350000000000001</v>
      </c>
      <c r="J764" s="16">
        <v>6.56</v>
      </c>
      <c r="K764" s="16">
        <v>12.51</v>
      </c>
      <c r="L764" s="16">
        <v>170.6952</v>
      </c>
      <c r="M764" s="76" t="s">
        <v>109</v>
      </c>
    </row>
    <row r="765" spans="1:13">
      <c r="A765" s="18" t="s">
        <v>1064</v>
      </c>
      <c r="B765" s="19">
        <v>2.3563000000000001</v>
      </c>
      <c r="C765" s="20">
        <v>36892.865599999997</v>
      </c>
      <c r="D765" s="21">
        <v>27431.699799999999</v>
      </c>
      <c r="E765" s="21">
        <v>31111.620299999999</v>
      </c>
      <c r="F765" s="82">
        <v>43223.277499999997</v>
      </c>
      <c r="G765" s="21">
        <v>48852.666299999997</v>
      </c>
      <c r="H765" s="21">
        <v>37799.022599999997</v>
      </c>
      <c r="I765" s="22">
        <v>19.46</v>
      </c>
      <c r="J765" s="22">
        <v>6.36</v>
      </c>
      <c r="K765" s="22">
        <v>13.05</v>
      </c>
      <c r="L765" s="22">
        <v>171.51060000000001</v>
      </c>
      <c r="M765" s="78" t="s">
        <v>109</v>
      </c>
    </row>
    <row r="766" spans="1:13">
      <c r="A766" s="18" t="s">
        <v>504</v>
      </c>
      <c r="B766" s="19">
        <v>4.2492000000000001</v>
      </c>
      <c r="C766" s="20">
        <v>34333.1751</v>
      </c>
      <c r="D766" s="21">
        <v>23771.447400000001</v>
      </c>
      <c r="E766" s="21">
        <v>28289.993699999999</v>
      </c>
      <c r="F766" s="82">
        <v>42091.339899999999</v>
      </c>
      <c r="G766" s="21">
        <v>51628.992700000003</v>
      </c>
      <c r="H766" s="21">
        <v>36299.453000000001</v>
      </c>
      <c r="I766" s="22">
        <v>14.62</v>
      </c>
      <c r="J766" s="22">
        <v>6.59</v>
      </c>
      <c r="K766" s="22">
        <v>12.21</v>
      </c>
      <c r="L766" s="22">
        <v>170.03110000000001</v>
      </c>
      <c r="M766" s="78" t="s">
        <v>109</v>
      </c>
    </row>
    <row r="767" spans="1:13">
      <c r="A767" s="12" t="s">
        <v>505</v>
      </c>
      <c r="B767" s="13">
        <v>12.7347</v>
      </c>
      <c r="C767" s="14">
        <v>40583.457900000001</v>
      </c>
      <c r="D767" s="15">
        <v>28180.521400000001</v>
      </c>
      <c r="E767" s="15">
        <v>34454.867700000003</v>
      </c>
      <c r="F767" s="82">
        <v>49037.966699999997</v>
      </c>
      <c r="G767" s="15">
        <v>58451.746700000003</v>
      </c>
      <c r="H767" s="15">
        <v>42588.325400000002</v>
      </c>
      <c r="I767" s="16">
        <v>14.03</v>
      </c>
      <c r="J767" s="16">
        <v>12.9</v>
      </c>
      <c r="K767" s="16">
        <v>12.32</v>
      </c>
      <c r="L767" s="16">
        <v>167.22980000000001</v>
      </c>
      <c r="M767" s="76" t="s">
        <v>109</v>
      </c>
    </row>
    <row r="768" spans="1:13">
      <c r="A768" s="18" t="s">
        <v>506</v>
      </c>
      <c r="B768" s="19">
        <v>3.9544999999999999</v>
      </c>
      <c r="C768" s="20">
        <v>38154.258500000004</v>
      </c>
      <c r="D768" s="21">
        <v>28293.1011</v>
      </c>
      <c r="E768" s="21">
        <v>33174.612200000003</v>
      </c>
      <c r="F768" s="82">
        <v>44920.958400000003</v>
      </c>
      <c r="G768" s="21">
        <v>52698.077400000002</v>
      </c>
      <c r="H768" s="21">
        <v>39544.311000000002</v>
      </c>
      <c r="I768" s="22">
        <v>15.24</v>
      </c>
      <c r="J768" s="22">
        <v>10.92</v>
      </c>
      <c r="K768" s="22">
        <v>11.92</v>
      </c>
      <c r="L768" s="22">
        <v>166.95590000000001</v>
      </c>
      <c r="M768" s="78" t="s">
        <v>109</v>
      </c>
    </row>
    <row r="769" spans="1:13">
      <c r="A769" s="18" t="s">
        <v>1065</v>
      </c>
      <c r="B769" s="19">
        <v>0.89429999999999998</v>
      </c>
      <c r="C769" s="20">
        <v>63192.4</v>
      </c>
      <c r="D769" s="21">
        <v>46865.194100000001</v>
      </c>
      <c r="E769" s="21">
        <v>54758.670899999997</v>
      </c>
      <c r="F769" s="82">
        <v>74444.041299999997</v>
      </c>
      <c r="G769" s="21">
        <v>85593.549199999994</v>
      </c>
      <c r="H769" s="21">
        <v>64921.387900000002</v>
      </c>
      <c r="I769" s="22">
        <v>17.62</v>
      </c>
      <c r="J769" s="22">
        <v>20.100000000000001</v>
      </c>
      <c r="K769" s="22">
        <v>11.2</v>
      </c>
      <c r="L769" s="22">
        <v>170.31290000000001</v>
      </c>
      <c r="M769" s="78" t="s">
        <v>242</v>
      </c>
    </row>
    <row r="770" spans="1:13">
      <c r="A770" s="18" t="s">
        <v>1066</v>
      </c>
      <c r="B770" s="19">
        <v>1.2783</v>
      </c>
      <c r="C770" s="20">
        <v>40827.805099999998</v>
      </c>
      <c r="D770" s="21">
        <v>30175.132300000001</v>
      </c>
      <c r="E770" s="21">
        <v>34941.361599999997</v>
      </c>
      <c r="F770" s="82">
        <v>49550.6607</v>
      </c>
      <c r="G770" s="21">
        <v>56142.420400000003</v>
      </c>
      <c r="H770" s="21">
        <v>42352.578600000001</v>
      </c>
      <c r="I770" s="22">
        <v>9.3000000000000007</v>
      </c>
      <c r="J770" s="22">
        <v>11.11</v>
      </c>
      <c r="K770" s="22">
        <v>12.24</v>
      </c>
      <c r="L770" s="22">
        <v>169.75989999999999</v>
      </c>
      <c r="M770" s="78" t="s">
        <v>109</v>
      </c>
    </row>
    <row r="771" spans="1:13">
      <c r="A771" s="18" t="s">
        <v>1067</v>
      </c>
      <c r="B771" s="19">
        <v>0.15040000000000001</v>
      </c>
      <c r="C771" s="20">
        <v>35792.275699999998</v>
      </c>
      <c r="D771" s="21">
        <v>33037.358399999997</v>
      </c>
      <c r="E771" s="21">
        <v>34276.9539</v>
      </c>
      <c r="F771" s="82">
        <v>39354.763899999998</v>
      </c>
      <c r="G771" s="21">
        <v>58808.688199999997</v>
      </c>
      <c r="H771" s="21">
        <v>40009.184999999998</v>
      </c>
      <c r="I771" s="22">
        <v>13.98</v>
      </c>
      <c r="J771" s="22">
        <v>8.23</v>
      </c>
      <c r="K771" s="22">
        <v>13.03</v>
      </c>
      <c r="L771" s="22">
        <v>164.91079999999999</v>
      </c>
      <c r="M771" s="78" t="s">
        <v>242</v>
      </c>
    </row>
    <row r="772" spans="1:13">
      <c r="A772" s="18" t="s">
        <v>1068</v>
      </c>
      <c r="B772" s="19">
        <v>0.64490000000000003</v>
      </c>
      <c r="C772" s="20">
        <v>43385.417300000001</v>
      </c>
      <c r="D772" s="21">
        <v>37962.211199999998</v>
      </c>
      <c r="E772" s="21">
        <v>40763.718999999997</v>
      </c>
      <c r="F772" s="82">
        <v>46408.8986</v>
      </c>
      <c r="G772" s="21">
        <v>49114.1446</v>
      </c>
      <c r="H772" s="21">
        <v>43656.694100000001</v>
      </c>
      <c r="I772" s="22">
        <v>11.17</v>
      </c>
      <c r="J772" s="22">
        <v>17.87</v>
      </c>
      <c r="K772" s="22">
        <v>12.71</v>
      </c>
      <c r="L772" s="22">
        <v>150.54830000000001</v>
      </c>
      <c r="M772" s="78" t="s">
        <v>109</v>
      </c>
    </row>
    <row r="773" spans="1:13">
      <c r="A773" s="18" t="s">
        <v>1069</v>
      </c>
      <c r="B773" s="19">
        <v>2.2376</v>
      </c>
      <c r="C773" s="20">
        <v>38518.260399999999</v>
      </c>
      <c r="D773" s="21">
        <v>30401.767100000001</v>
      </c>
      <c r="E773" s="21">
        <v>34582.4833</v>
      </c>
      <c r="F773" s="82">
        <v>44652.838300000003</v>
      </c>
      <c r="G773" s="21">
        <v>53174.28</v>
      </c>
      <c r="H773" s="21">
        <v>40197.994500000001</v>
      </c>
      <c r="I773" s="22">
        <v>13.49</v>
      </c>
      <c r="J773" s="22">
        <v>13.2</v>
      </c>
      <c r="K773" s="22">
        <v>15.1</v>
      </c>
      <c r="L773" s="22">
        <v>166.8415</v>
      </c>
      <c r="M773" s="78" t="s">
        <v>109</v>
      </c>
    </row>
    <row r="774" spans="1:13">
      <c r="A774" s="18" t="s">
        <v>1070</v>
      </c>
      <c r="B774" s="19">
        <v>1.6227</v>
      </c>
      <c r="C774" s="20">
        <v>41450.037100000001</v>
      </c>
      <c r="D774" s="21">
        <v>30578.800800000001</v>
      </c>
      <c r="E774" s="21">
        <v>35437.011200000001</v>
      </c>
      <c r="F774" s="82">
        <v>48161.493999999999</v>
      </c>
      <c r="G774" s="21">
        <v>55298.684500000003</v>
      </c>
      <c r="H774" s="21">
        <v>42309.441800000001</v>
      </c>
      <c r="I774" s="22">
        <v>14.6</v>
      </c>
      <c r="J774" s="22">
        <v>13.26</v>
      </c>
      <c r="K774" s="22">
        <v>12.7</v>
      </c>
      <c r="L774" s="22">
        <v>167.93520000000001</v>
      </c>
      <c r="M774" s="78" t="s">
        <v>109</v>
      </c>
    </row>
    <row r="775" spans="1:13">
      <c r="A775" s="12" t="s">
        <v>507</v>
      </c>
      <c r="B775" s="13">
        <v>12.436299999999999</v>
      </c>
      <c r="C775" s="14">
        <v>39657.160199999998</v>
      </c>
      <c r="D775" s="15">
        <v>27172.971399999999</v>
      </c>
      <c r="E775" s="15">
        <v>32537.989300000001</v>
      </c>
      <c r="F775" s="82">
        <v>51890.599300000002</v>
      </c>
      <c r="G775" s="15">
        <v>60600.565000000002</v>
      </c>
      <c r="H775" s="15">
        <v>42369.337</v>
      </c>
      <c r="I775" s="16">
        <v>16.739999999999998</v>
      </c>
      <c r="J775" s="16">
        <v>9.58</v>
      </c>
      <c r="K775" s="16">
        <v>14.27</v>
      </c>
      <c r="L775" s="16">
        <v>170.51920000000001</v>
      </c>
      <c r="M775" s="76" t="s">
        <v>109</v>
      </c>
    </row>
    <row r="776" spans="1:13">
      <c r="A776" s="12" t="s">
        <v>508</v>
      </c>
      <c r="B776" s="13">
        <v>25.072399999999998</v>
      </c>
      <c r="C776" s="14">
        <v>34224.7621</v>
      </c>
      <c r="D776" s="15">
        <v>25081.354500000001</v>
      </c>
      <c r="E776" s="15">
        <v>29290.8874</v>
      </c>
      <c r="F776" s="82">
        <v>40494.365100000003</v>
      </c>
      <c r="G776" s="15">
        <v>47126.369500000001</v>
      </c>
      <c r="H776" s="15">
        <v>35542.535400000001</v>
      </c>
      <c r="I776" s="16">
        <v>17.809999999999999</v>
      </c>
      <c r="J776" s="16">
        <v>6.23</v>
      </c>
      <c r="K776" s="16">
        <v>12.32</v>
      </c>
      <c r="L776" s="16">
        <v>170.41800000000001</v>
      </c>
      <c r="M776" s="76" t="s">
        <v>109</v>
      </c>
    </row>
    <row r="777" spans="1:13">
      <c r="A777" s="12" t="s">
        <v>509</v>
      </c>
      <c r="B777" s="13">
        <v>3.8691</v>
      </c>
      <c r="C777" s="14">
        <v>32277.3207</v>
      </c>
      <c r="D777" s="15">
        <v>23325.7461</v>
      </c>
      <c r="E777" s="15">
        <v>26514.543099999999</v>
      </c>
      <c r="F777" s="82">
        <v>39750.739099999999</v>
      </c>
      <c r="G777" s="15">
        <v>49537.395100000002</v>
      </c>
      <c r="H777" s="15">
        <v>34252.560400000002</v>
      </c>
      <c r="I777" s="16">
        <v>16.899999999999999</v>
      </c>
      <c r="J777" s="16">
        <v>5.7</v>
      </c>
      <c r="K777" s="16">
        <v>12.34</v>
      </c>
      <c r="L777" s="16">
        <v>167.54560000000001</v>
      </c>
      <c r="M777" s="76" t="s">
        <v>109</v>
      </c>
    </row>
    <row r="778" spans="1:13">
      <c r="A778" s="12" t="s">
        <v>510</v>
      </c>
      <c r="B778" s="13">
        <v>0.95689999999999997</v>
      </c>
      <c r="C778" s="14">
        <v>33427.065600000002</v>
      </c>
      <c r="D778" s="15">
        <v>26286.385600000001</v>
      </c>
      <c r="E778" s="15">
        <v>30293.7736</v>
      </c>
      <c r="F778" s="82">
        <v>38408.705499999996</v>
      </c>
      <c r="G778" s="15">
        <v>42735.129200000003</v>
      </c>
      <c r="H778" s="15">
        <v>34361.356200000002</v>
      </c>
      <c r="I778" s="16">
        <v>18.2</v>
      </c>
      <c r="J778" s="16">
        <v>13.36</v>
      </c>
      <c r="K778" s="16">
        <v>13.89</v>
      </c>
      <c r="L778" s="16">
        <v>170.48320000000001</v>
      </c>
      <c r="M778" s="76" t="s">
        <v>109</v>
      </c>
    </row>
    <row r="779" spans="1:13">
      <c r="A779" s="12" t="s">
        <v>511</v>
      </c>
      <c r="B779" s="13">
        <v>1.2799</v>
      </c>
      <c r="C779" s="14">
        <v>33563.970099999999</v>
      </c>
      <c r="D779" s="15">
        <v>20627.5461</v>
      </c>
      <c r="E779" s="15">
        <v>28759.5834</v>
      </c>
      <c r="F779" s="82">
        <v>40277.020700000001</v>
      </c>
      <c r="G779" s="15">
        <v>47910.576399999998</v>
      </c>
      <c r="H779" s="15">
        <v>34169.473599999998</v>
      </c>
      <c r="I779" s="16">
        <v>16.93</v>
      </c>
      <c r="J779" s="16">
        <v>8.6199999999999992</v>
      </c>
      <c r="K779" s="16">
        <v>14</v>
      </c>
      <c r="L779" s="16">
        <v>169.6267</v>
      </c>
      <c r="M779" s="76" t="s">
        <v>109</v>
      </c>
    </row>
    <row r="780" spans="1:13">
      <c r="A780" s="18" t="s">
        <v>1071</v>
      </c>
      <c r="B780" s="19">
        <v>0.63129999999999997</v>
      </c>
      <c r="C780" s="20">
        <v>34850.724600000001</v>
      </c>
      <c r="D780" s="21">
        <v>26635.1666</v>
      </c>
      <c r="E780" s="21">
        <v>31039.3511</v>
      </c>
      <c r="F780" s="82">
        <v>43440.588499999998</v>
      </c>
      <c r="G780" s="21">
        <v>49304.798699999999</v>
      </c>
      <c r="H780" s="21">
        <v>37031.654499999997</v>
      </c>
      <c r="I780" s="22">
        <v>17.37</v>
      </c>
      <c r="J780" s="22">
        <v>9.25</v>
      </c>
      <c r="K780" s="22">
        <v>13.54</v>
      </c>
      <c r="L780" s="22">
        <v>171.06710000000001</v>
      </c>
      <c r="M780" s="78" t="s">
        <v>109</v>
      </c>
    </row>
    <row r="781" spans="1:13">
      <c r="A781" s="12" t="s">
        <v>512</v>
      </c>
      <c r="B781" s="13">
        <v>2.7801</v>
      </c>
      <c r="C781" s="14">
        <v>34461.699000000001</v>
      </c>
      <c r="D781" s="15">
        <v>21068.4166</v>
      </c>
      <c r="E781" s="15">
        <v>27175.771799999999</v>
      </c>
      <c r="F781" s="82">
        <v>39541.5524</v>
      </c>
      <c r="G781" s="15">
        <v>46021.708899999998</v>
      </c>
      <c r="H781" s="15">
        <v>34775.799899999998</v>
      </c>
      <c r="I781" s="16">
        <v>15.76</v>
      </c>
      <c r="J781" s="16">
        <v>3.75</v>
      </c>
      <c r="K781" s="16">
        <v>12.88</v>
      </c>
      <c r="L781" s="16">
        <v>170.26390000000001</v>
      </c>
      <c r="M781" s="76" t="s">
        <v>109</v>
      </c>
    </row>
    <row r="782" spans="1:13">
      <c r="A782" s="12" t="s">
        <v>513</v>
      </c>
      <c r="B782" s="13">
        <v>1.6657999999999999</v>
      </c>
      <c r="C782" s="14">
        <v>24573.672299999998</v>
      </c>
      <c r="D782" s="15">
        <v>20936.549900000002</v>
      </c>
      <c r="E782" s="15">
        <v>22750.472600000001</v>
      </c>
      <c r="F782" s="82">
        <v>30135.1515</v>
      </c>
      <c r="G782" s="15">
        <v>36147.930899999999</v>
      </c>
      <c r="H782" s="15">
        <v>26915.688999999998</v>
      </c>
      <c r="I782" s="16">
        <v>10.31</v>
      </c>
      <c r="J782" s="16">
        <v>3.86</v>
      </c>
      <c r="K782" s="16">
        <v>10.48</v>
      </c>
      <c r="L782" s="16">
        <v>171.82980000000001</v>
      </c>
      <c r="M782" s="76" t="s">
        <v>109</v>
      </c>
    </row>
    <row r="783" spans="1:13">
      <c r="A783" s="12" t="s">
        <v>514</v>
      </c>
      <c r="B783" s="13">
        <v>2.3228</v>
      </c>
      <c r="C783" s="14">
        <v>28491.0949</v>
      </c>
      <c r="D783" s="15">
        <v>23522.476600000002</v>
      </c>
      <c r="E783" s="15">
        <v>25924.499599999999</v>
      </c>
      <c r="F783" s="82">
        <v>33029.987500000003</v>
      </c>
      <c r="G783" s="15">
        <v>41407.099199999997</v>
      </c>
      <c r="H783" s="15">
        <v>30625.8737</v>
      </c>
      <c r="I783" s="16">
        <v>10.73</v>
      </c>
      <c r="J783" s="16">
        <v>8.5299999999999994</v>
      </c>
      <c r="K783" s="16">
        <v>13.38</v>
      </c>
      <c r="L783" s="16">
        <v>166.56049999999999</v>
      </c>
      <c r="M783" s="76" t="s">
        <v>109</v>
      </c>
    </row>
    <row r="784" spans="1:13">
      <c r="A784" s="18" t="s">
        <v>1072</v>
      </c>
      <c r="B784" s="19">
        <v>2.1069</v>
      </c>
      <c r="C784" s="20">
        <v>28843.2752</v>
      </c>
      <c r="D784" s="21">
        <v>24338.1878</v>
      </c>
      <c r="E784" s="21">
        <v>26356.0442</v>
      </c>
      <c r="F784" s="82">
        <v>33861.8825</v>
      </c>
      <c r="G784" s="21">
        <v>42127.964099999997</v>
      </c>
      <c r="H784" s="21">
        <v>31241.070100000001</v>
      </c>
      <c r="I784" s="22">
        <v>10.53</v>
      </c>
      <c r="J784" s="22">
        <v>9.11</v>
      </c>
      <c r="K784" s="22">
        <v>13.16</v>
      </c>
      <c r="L784" s="22">
        <v>166.45840000000001</v>
      </c>
      <c r="M784" s="78" t="s">
        <v>109</v>
      </c>
    </row>
    <row r="785" spans="1:13">
      <c r="A785" s="12" t="s">
        <v>515</v>
      </c>
      <c r="B785" s="13">
        <v>19.2121</v>
      </c>
      <c r="C785" s="14">
        <v>33768.194900000002</v>
      </c>
      <c r="D785" s="15">
        <v>22951.6522</v>
      </c>
      <c r="E785" s="15">
        <v>27567.6891</v>
      </c>
      <c r="F785" s="82">
        <v>40581.095200000003</v>
      </c>
      <c r="G785" s="15">
        <v>48556.524599999997</v>
      </c>
      <c r="H785" s="15">
        <v>35051.099000000002</v>
      </c>
      <c r="I785" s="16">
        <v>14.07</v>
      </c>
      <c r="J785" s="16">
        <v>7.87</v>
      </c>
      <c r="K785" s="16">
        <v>11.42</v>
      </c>
      <c r="L785" s="16">
        <v>172.78129999999999</v>
      </c>
      <c r="M785" s="76" t="s">
        <v>109</v>
      </c>
    </row>
    <row r="786" spans="1:13">
      <c r="A786" s="18" t="s">
        <v>1073</v>
      </c>
      <c r="B786" s="19">
        <v>2.6936</v>
      </c>
      <c r="C786" s="20">
        <v>31231.076000000001</v>
      </c>
      <c r="D786" s="21">
        <v>20313.715400000001</v>
      </c>
      <c r="E786" s="21">
        <v>25075.5926</v>
      </c>
      <c r="F786" s="82">
        <v>39630.100100000003</v>
      </c>
      <c r="G786" s="21">
        <v>56662.872199999998</v>
      </c>
      <c r="H786" s="21">
        <v>34527.939200000001</v>
      </c>
      <c r="I786" s="22">
        <v>16.93</v>
      </c>
      <c r="J786" s="22">
        <v>5.15</v>
      </c>
      <c r="K786" s="22">
        <v>10.77</v>
      </c>
      <c r="L786" s="22">
        <v>174.6035</v>
      </c>
      <c r="M786" s="78" t="s">
        <v>109</v>
      </c>
    </row>
    <row r="787" spans="1:13">
      <c r="A787" s="18" t="s">
        <v>516</v>
      </c>
      <c r="B787" s="19">
        <v>3.7675000000000001</v>
      </c>
      <c r="C787" s="20">
        <v>32240.537700000001</v>
      </c>
      <c r="D787" s="21">
        <v>21126.558400000002</v>
      </c>
      <c r="E787" s="21">
        <v>25682.106500000002</v>
      </c>
      <c r="F787" s="82">
        <v>40327.286</v>
      </c>
      <c r="G787" s="21">
        <v>47412.964699999997</v>
      </c>
      <c r="H787" s="21">
        <v>33880.439400000003</v>
      </c>
      <c r="I787" s="22">
        <v>10.99</v>
      </c>
      <c r="J787" s="22">
        <v>9.7100000000000009</v>
      </c>
      <c r="K787" s="22">
        <v>11.12</v>
      </c>
      <c r="L787" s="22">
        <v>171.03790000000001</v>
      </c>
      <c r="M787" s="78" t="s">
        <v>109</v>
      </c>
    </row>
    <row r="788" spans="1:13">
      <c r="A788" s="18" t="s">
        <v>1074</v>
      </c>
      <c r="B788" s="19">
        <v>2.0023</v>
      </c>
      <c r="C788" s="20">
        <v>36099.661399999997</v>
      </c>
      <c r="D788" s="21">
        <v>27510.316500000001</v>
      </c>
      <c r="E788" s="21">
        <v>31486.980500000001</v>
      </c>
      <c r="F788" s="82">
        <v>41714.194799999997</v>
      </c>
      <c r="G788" s="21">
        <v>48046.875800000002</v>
      </c>
      <c r="H788" s="21">
        <v>37071.6178</v>
      </c>
      <c r="I788" s="22">
        <v>13.6</v>
      </c>
      <c r="J788" s="22">
        <v>10.23</v>
      </c>
      <c r="K788" s="22">
        <v>12.86</v>
      </c>
      <c r="L788" s="22">
        <v>172.35210000000001</v>
      </c>
      <c r="M788" s="78" t="s">
        <v>109</v>
      </c>
    </row>
    <row r="789" spans="1:13">
      <c r="A789" s="18" t="s">
        <v>1075</v>
      </c>
      <c r="B789" s="19">
        <v>6.0311000000000003</v>
      </c>
      <c r="C789" s="20">
        <v>33972.321300000003</v>
      </c>
      <c r="D789" s="21">
        <v>24042.89</v>
      </c>
      <c r="E789" s="21">
        <v>28187.819500000001</v>
      </c>
      <c r="F789" s="82">
        <v>40289.5452</v>
      </c>
      <c r="G789" s="21">
        <v>45943.636700000003</v>
      </c>
      <c r="H789" s="21">
        <v>34768.213300000003</v>
      </c>
      <c r="I789" s="22">
        <v>14.23</v>
      </c>
      <c r="J789" s="22">
        <v>6.64</v>
      </c>
      <c r="K789" s="22">
        <v>11.8</v>
      </c>
      <c r="L789" s="22">
        <v>171.37909999999999</v>
      </c>
      <c r="M789" s="78" t="s">
        <v>109</v>
      </c>
    </row>
    <row r="790" spans="1:13">
      <c r="A790" s="12" t="s">
        <v>517</v>
      </c>
      <c r="B790" s="13">
        <v>2.3285999999999998</v>
      </c>
      <c r="C790" s="14">
        <v>38928.356099999997</v>
      </c>
      <c r="D790" s="15">
        <v>27760.0946</v>
      </c>
      <c r="E790" s="15">
        <v>31904.565399999999</v>
      </c>
      <c r="F790" s="82">
        <v>45985.131800000003</v>
      </c>
      <c r="G790" s="15">
        <v>54848.298499999997</v>
      </c>
      <c r="H790" s="15">
        <v>40217.3148</v>
      </c>
      <c r="I790" s="16">
        <v>17.38</v>
      </c>
      <c r="J790" s="16">
        <v>7.33</v>
      </c>
      <c r="K790" s="16">
        <v>13.03</v>
      </c>
      <c r="L790" s="16">
        <v>169.0975</v>
      </c>
      <c r="M790" s="76" t="s">
        <v>109</v>
      </c>
    </row>
    <row r="791" spans="1:13">
      <c r="A791" s="12" t="s">
        <v>518</v>
      </c>
      <c r="B791" s="13">
        <v>4.4000000000000004</v>
      </c>
      <c r="C791" s="14">
        <v>31251.5916</v>
      </c>
      <c r="D791" s="15">
        <v>22814.365699999998</v>
      </c>
      <c r="E791" s="15">
        <v>27207.762200000001</v>
      </c>
      <c r="F791" s="82">
        <v>35675.523000000001</v>
      </c>
      <c r="G791" s="15">
        <v>40890.152199999997</v>
      </c>
      <c r="H791" s="15">
        <v>31897.352299999999</v>
      </c>
      <c r="I791" s="16">
        <v>14.42</v>
      </c>
      <c r="J791" s="16">
        <v>4.7</v>
      </c>
      <c r="K791" s="16">
        <v>12.39</v>
      </c>
      <c r="L791" s="16">
        <v>172.3158</v>
      </c>
      <c r="M791" s="76" t="s">
        <v>109</v>
      </c>
    </row>
    <row r="792" spans="1:13">
      <c r="A792" s="12" t="s">
        <v>519</v>
      </c>
      <c r="B792" s="13">
        <v>11.1175</v>
      </c>
      <c r="C792" s="14">
        <v>41466.233699999997</v>
      </c>
      <c r="D792" s="15">
        <v>25726.821199999998</v>
      </c>
      <c r="E792" s="15">
        <v>32728.041300000001</v>
      </c>
      <c r="F792" s="82">
        <v>47689.873399999997</v>
      </c>
      <c r="G792" s="15">
        <v>54369.829899999997</v>
      </c>
      <c r="H792" s="15">
        <v>40992.3848</v>
      </c>
      <c r="I792" s="16">
        <v>19.23</v>
      </c>
      <c r="J792" s="16">
        <v>9.06</v>
      </c>
      <c r="K792" s="16">
        <v>13.99</v>
      </c>
      <c r="L792" s="16">
        <v>169.81960000000001</v>
      </c>
      <c r="M792" s="76" t="s">
        <v>109</v>
      </c>
    </row>
    <row r="793" spans="1:13">
      <c r="A793" s="18" t="s">
        <v>520</v>
      </c>
      <c r="B793" s="19">
        <v>7.2121000000000004</v>
      </c>
      <c r="C793" s="20">
        <v>42123.206700000002</v>
      </c>
      <c r="D793" s="21">
        <v>24011.873200000002</v>
      </c>
      <c r="E793" s="21">
        <v>31820.553100000001</v>
      </c>
      <c r="F793" s="82">
        <v>48037.755100000002</v>
      </c>
      <c r="G793" s="21">
        <v>55093.4591</v>
      </c>
      <c r="H793" s="21">
        <v>40993.868799999997</v>
      </c>
      <c r="I793" s="22">
        <v>18.28</v>
      </c>
      <c r="J793" s="22">
        <v>9.33</v>
      </c>
      <c r="K793" s="22">
        <v>13.15</v>
      </c>
      <c r="L793" s="22">
        <v>170.012</v>
      </c>
      <c r="M793" s="78" t="s">
        <v>109</v>
      </c>
    </row>
    <row r="794" spans="1:13">
      <c r="A794" s="18" t="s">
        <v>1076</v>
      </c>
      <c r="B794" s="19">
        <v>1.9922</v>
      </c>
      <c r="C794" s="20">
        <v>38881.685599999997</v>
      </c>
      <c r="D794" s="21">
        <v>29106.235000000001</v>
      </c>
      <c r="E794" s="21">
        <v>32898.570899999999</v>
      </c>
      <c r="F794" s="82">
        <v>45784.513800000001</v>
      </c>
      <c r="G794" s="21">
        <v>52383.7837</v>
      </c>
      <c r="H794" s="21">
        <v>40038.625099999997</v>
      </c>
      <c r="I794" s="22">
        <v>23.95</v>
      </c>
      <c r="J794" s="22">
        <v>6.91</v>
      </c>
      <c r="K794" s="22">
        <v>14.18</v>
      </c>
      <c r="L794" s="22">
        <v>168.74279999999999</v>
      </c>
      <c r="M794" s="78" t="s">
        <v>109</v>
      </c>
    </row>
    <row r="795" spans="1:13">
      <c r="A795" s="18" t="s">
        <v>1077</v>
      </c>
      <c r="B795" s="19">
        <v>1.1757</v>
      </c>
      <c r="C795" s="20">
        <v>41026.180899999999</v>
      </c>
      <c r="D795" s="21">
        <v>29423.6489</v>
      </c>
      <c r="E795" s="21">
        <v>35356.046600000001</v>
      </c>
      <c r="F795" s="82">
        <v>47480.109299999996</v>
      </c>
      <c r="G795" s="21">
        <v>52834.421000000002</v>
      </c>
      <c r="H795" s="21">
        <v>41575.019099999998</v>
      </c>
      <c r="I795" s="22">
        <v>19.71</v>
      </c>
      <c r="J795" s="22">
        <v>13.49</v>
      </c>
      <c r="K795" s="22">
        <v>18.32</v>
      </c>
      <c r="L795" s="22">
        <v>167.83529999999999</v>
      </c>
      <c r="M795" s="78" t="s">
        <v>109</v>
      </c>
    </row>
    <row r="796" spans="1:13">
      <c r="A796" s="18" t="s">
        <v>1078</v>
      </c>
      <c r="B796" s="19">
        <v>0.73629999999999995</v>
      </c>
      <c r="C796" s="20">
        <v>42163.651400000002</v>
      </c>
      <c r="D796" s="21">
        <v>28688.451700000001</v>
      </c>
      <c r="E796" s="21">
        <v>33651.485800000002</v>
      </c>
      <c r="F796" s="82">
        <v>48472.02</v>
      </c>
      <c r="G796" s="21">
        <v>54410.231699999997</v>
      </c>
      <c r="H796" s="21">
        <v>42625.782500000001</v>
      </c>
      <c r="I796" s="22">
        <v>15.42</v>
      </c>
      <c r="J796" s="22">
        <v>5.1100000000000003</v>
      </c>
      <c r="K796" s="22">
        <v>14.75</v>
      </c>
      <c r="L796" s="22">
        <v>174.0112</v>
      </c>
      <c r="M796" s="78" t="s">
        <v>109</v>
      </c>
    </row>
    <row r="797" spans="1:13">
      <c r="A797" s="12" t="s">
        <v>521</v>
      </c>
      <c r="B797" s="13">
        <v>2.1217999999999999</v>
      </c>
      <c r="C797" s="14">
        <v>41683.053599999999</v>
      </c>
      <c r="D797" s="15">
        <v>28692.885399999999</v>
      </c>
      <c r="E797" s="15">
        <v>34724.497100000001</v>
      </c>
      <c r="F797" s="82">
        <v>52046.760499999997</v>
      </c>
      <c r="G797" s="15">
        <v>62947.2883</v>
      </c>
      <c r="H797" s="15">
        <v>43659.001400000001</v>
      </c>
      <c r="I797" s="16">
        <v>16.579999999999998</v>
      </c>
      <c r="J797" s="16">
        <v>15.11</v>
      </c>
      <c r="K797" s="16">
        <v>10.52</v>
      </c>
      <c r="L797" s="16">
        <v>175.04679999999999</v>
      </c>
      <c r="M797" s="76" t="s">
        <v>109</v>
      </c>
    </row>
    <row r="798" spans="1:13">
      <c r="A798" s="18" t="s">
        <v>1079</v>
      </c>
      <c r="B798" s="19">
        <v>0.15459999999999999</v>
      </c>
      <c r="C798" s="20">
        <v>49084.133399999999</v>
      </c>
      <c r="D798" s="21">
        <v>35335.8819</v>
      </c>
      <c r="E798" s="21">
        <v>40068.697099999998</v>
      </c>
      <c r="F798" s="82">
        <v>62770.584300000002</v>
      </c>
      <c r="G798" s="21">
        <v>65566.451499999996</v>
      </c>
      <c r="H798" s="21">
        <v>50924.427300000003</v>
      </c>
      <c r="I798" s="22">
        <v>14.84</v>
      </c>
      <c r="J798" s="22">
        <v>17.23</v>
      </c>
      <c r="K798" s="22">
        <v>11.69</v>
      </c>
      <c r="L798" s="22">
        <v>162.9248</v>
      </c>
      <c r="M798" s="78" t="s">
        <v>109</v>
      </c>
    </row>
    <row r="799" spans="1:13">
      <c r="A799" s="18" t="s">
        <v>697</v>
      </c>
      <c r="B799" s="19">
        <v>1.4377</v>
      </c>
      <c r="C799" s="20">
        <v>40763.9</v>
      </c>
      <c r="D799" s="21">
        <v>27355.897199999999</v>
      </c>
      <c r="E799" s="21">
        <v>33902.315600000002</v>
      </c>
      <c r="F799" s="82">
        <v>48231.251100000001</v>
      </c>
      <c r="G799" s="21">
        <v>61296.945</v>
      </c>
      <c r="H799" s="21">
        <v>42338.301099999997</v>
      </c>
      <c r="I799" s="22">
        <v>14.97</v>
      </c>
      <c r="J799" s="22">
        <v>14.97</v>
      </c>
      <c r="K799" s="22">
        <v>10.25</v>
      </c>
      <c r="L799" s="22">
        <v>177.4881</v>
      </c>
      <c r="M799" s="78" t="s">
        <v>109</v>
      </c>
    </row>
    <row r="800" spans="1:13">
      <c r="A800" s="18" t="s">
        <v>1080</v>
      </c>
      <c r="B800" s="19">
        <v>0.2205</v>
      </c>
      <c r="C800" s="20">
        <v>46778.824000000001</v>
      </c>
      <c r="D800" s="21">
        <v>31713.6113</v>
      </c>
      <c r="E800" s="21">
        <v>36185.311999999998</v>
      </c>
      <c r="F800" s="82">
        <v>56398.371400000004</v>
      </c>
      <c r="G800" s="21">
        <v>65025.063600000001</v>
      </c>
      <c r="H800" s="21">
        <v>47503.639499999997</v>
      </c>
      <c r="I800" s="22">
        <v>28.91</v>
      </c>
      <c r="J800" s="22">
        <v>15.17</v>
      </c>
      <c r="K800" s="22">
        <v>10.71</v>
      </c>
      <c r="L800" s="22">
        <v>178.7302</v>
      </c>
      <c r="M800" s="78" t="s">
        <v>109</v>
      </c>
    </row>
    <row r="801" spans="1:13">
      <c r="A801" s="12" t="s">
        <v>522</v>
      </c>
      <c r="B801" s="13">
        <v>8.2825000000000006</v>
      </c>
      <c r="C801" s="14">
        <v>30698.5929</v>
      </c>
      <c r="D801" s="15">
        <v>20702.001</v>
      </c>
      <c r="E801" s="15">
        <v>24592.672699999999</v>
      </c>
      <c r="F801" s="82">
        <v>35710.102099999996</v>
      </c>
      <c r="G801" s="15">
        <v>43621.875999999997</v>
      </c>
      <c r="H801" s="15">
        <v>31416.0726</v>
      </c>
      <c r="I801" s="16">
        <v>13.12</v>
      </c>
      <c r="J801" s="16">
        <v>6.62</v>
      </c>
      <c r="K801" s="16">
        <v>12.42</v>
      </c>
      <c r="L801" s="16">
        <v>171.00059999999999</v>
      </c>
      <c r="M801" s="76" t="s">
        <v>109</v>
      </c>
    </row>
    <row r="802" spans="1:13">
      <c r="A802" s="12" t="s">
        <v>523</v>
      </c>
      <c r="B802" s="13">
        <v>18.014700000000001</v>
      </c>
      <c r="C802" s="14">
        <v>39656.5671</v>
      </c>
      <c r="D802" s="15">
        <v>29293.0553</v>
      </c>
      <c r="E802" s="15">
        <v>33718.744400000003</v>
      </c>
      <c r="F802" s="82">
        <v>47626.922899999998</v>
      </c>
      <c r="G802" s="15">
        <v>60514.704700000002</v>
      </c>
      <c r="H802" s="15">
        <v>42185.835200000001</v>
      </c>
      <c r="I802" s="16">
        <v>17.28</v>
      </c>
      <c r="J802" s="16">
        <v>10.09</v>
      </c>
      <c r="K802" s="16">
        <v>11.73</v>
      </c>
      <c r="L802" s="16">
        <v>169.95609999999999</v>
      </c>
      <c r="M802" s="76" t="s">
        <v>109</v>
      </c>
    </row>
    <row r="803" spans="1:13">
      <c r="A803" s="18" t="s">
        <v>524</v>
      </c>
      <c r="B803" s="19">
        <v>4.2504999999999997</v>
      </c>
      <c r="C803" s="20">
        <v>40071.535199999998</v>
      </c>
      <c r="D803" s="21">
        <v>31143.5147</v>
      </c>
      <c r="E803" s="21">
        <v>35350.8727</v>
      </c>
      <c r="F803" s="82">
        <v>45832.953600000001</v>
      </c>
      <c r="G803" s="21">
        <v>53241.873399999997</v>
      </c>
      <c r="H803" s="21">
        <v>41582.251199999999</v>
      </c>
      <c r="I803" s="22">
        <v>17.05</v>
      </c>
      <c r="J803" s="22">
        <v>9.7100000000000009</v>
      </c>
      <c r="K803" s="22">
        <v>11.5</v>
      </c>
      <c r="L803" s="22">
        <v>167.68960000000001</v>
      </c>
      <c r="M803" s="78" t="s">
        <v>109</v>
      </c>
    </row>
    <row r="804" spans="1:13">
      <c r="A804" s="18" t="s">
        <v>1081</v>
      </c>
      <c r="B804" s="19">
        <v>0.47860000000000003</v>
      </c>
      <c r="C804" s="20">
        <v>32271.839400000001</v>
      </c>
      <c r="D804" s="21">
        <v>24491.2703</v>
      </c>
      <c r="E804" s="21">
        <v>28812.977500000001</v>
      </c>
      <c r="F804" s="82">
        <v>39557.045700000002</v>
      </c>
      <c r="G804" s="21">
        <v>50649.292399999998</v>
      </c>
      <c r="H804" s="21">
        <v>35538.457399999999</v>
      </c>
      <c r="I804" s="22">
        <v>16.809999999999999</v>
      </c>
      <c r="J804" s="22">
        <v>2.09</v>
      </c>
      <c r="K804" s="22">
        <v>11.92</v>
      </c>
      <c r="L804" s="22">
        <v>175.6163</v>
      </c>
      <c r="M804" s="78" t="s">
        <v>105</v>
      </c>
    </row>
    <row r="805" spans="1:13">
      <c r="A805" s="18" t="s">
        <v>1082</v>
      </c>
      <c r="B805" s="19">
        <v>1.2142999999999999</v>
      </c>
      <c r="C805" s="20">
        <v>38785.506600000001</v>
      </c>
      <c r="D805" s="21">
        <v>28716.057100000002</v>
      </c>
      <c r="E805" s="21">
        <v>31421.088299999999</v>
      </c>
      <c r="F805" s="82">
        <v>45478.647499999999</v>
      </c>
      <c r="G805" s="21">
        <v>51017.877099999998</v>
      </c>
      <c r="H805" s="21">
        <v>39210.0677</v>
      </c>
      <c r="I805" s="22">
        <v>13.67</v>
      </c>
      <c r="J805" s="22">
        <v>11.46</v>
      </c>
      <c r="K805" s="22">
        <v>13.29</v>
      </c>
      <c r="L805" s="22">
        <v>168.08770000000001</v>
      </c>
      <c r="M805" s="78" t="s">
        <v>109</v>
      </c>
    </row>
    <row r="806" spans="1:13">
      <c r="A806" s="18" t="s">
        <v>1083</v>
      </c>
      <c r="B806" s="19">
        <v>2.8586</v>
      </c>
      <c r="C806" s="20">
        <v>56930.707900000001</v>
      </c>
      <c r="D806" s="21">
        <v>38756.619700000003</v>
      </c>
      <c r="E806" s="21">
        <v>45956.586300000003</v>
      </c>
      <c r="F806" s="82">
        <v>65915.764500000005</v>
      </c>
      <c r="G806" s="21">
        <v>72197.554499999998</v>
      </c>
      <c r="H806" s="21">
        <v>56204.845399999998</v>
      </c>
      <c r="I806" s="22">
        <v>17.75</v>
      </c>
      <c r="J806" s="22">
        <v>15.96</v>
      </c>
      <c r="K806" s="22">
        <v>10.72</v>
      </c>
      <c r="L806" s="22">
        <v>167.34389999999999</v>
      </c>
      <c r="M806" s="78" t="s">
        <v>109</v>
      </c>
    </row>
    <row r="807" spans="1:13">
      <c r="A807" s="18" t="s">
        <v>525</v>
      </c>
      <c r="B807" s="19">
        <v>4.2312000000000003</v>
      </c>
      <c r="C807" s="20">
        <v>37206.410100000001</v>
      </c>
      <c r="D807" s="21">
        <v>27910.269799999998</v>
      </c>
      <c r="E807" s="21">
        <v>32177.097699999998</v>
      </c>
      <c r="F807" s="82">
        <v>43175.436699999998</v>
      </c>
      <c r="G807" s="21">
        <v>52692.948799999998</v>
      </c>
      <c r="H807" s="21">
        <v>39139.956599999998</v>
      </c>
      <c r="I807" s="22">
        <v>15.45</v>
      </c>
      <c r="J807" s="22">
        <v>9.81</v>
      </c>
      <c r="K807" s="22">
        <v>12.96</v>
      </c>
      <c r="L807" s="22">
        <v>171.0823</v>
      </c>
      <c r="M807" s="78" t="s">
        <v>109</v>
      </c>
    </row>
    <row r="808" spans="1:13">
      <c r="A808" s="12" t="s">
        <v>526</v>
      </c>
      <c r="B808" s="13">
        <v>33.157800000000002</v>
      </c>
      <c r="C808" s="14">
        <v>37325.034599999999</v>
      </c>
      <c r="D808" s="15">
        <v>26257.5196</v>
      </c>
      <c r="E808" s="15">
        <v>31375.831200000001</v>
      </c>
      <c r="F808" s="82">
        <v>45185.9516</v>
      </c>
      <c r="G808" s="15">
        <v>52427.852400000003</v>
      </c>
      <c r="H808" s="15">
        <v>38519.023399999998</v>
      </c>
      <c r="I808" s="16">
        <v>15.12</v>
      </c>
      <c r="J808" s="16">
        <v>6.75</v>
      </c>
      <c r="K808" s="16">
        <v>13.05</v>
      </c>
      <c r="L808" s="16">
        <v>168.3407</v>
      </c>
      <c r="M808" s="76" t="s">
        <v>109</v>
      </c>
    </row>
    <row r="809" spans="1:13">
      <c r="A809" s="12" t="s">
        <v>527</v>
      </c>
      <c r="B809" s="13">
        <v>44.427500000000002</v>
      </c>
      <c r="C809" s="14">
        <v>32417.8511</v>
      </c>
      <c r="D809" s="15">
        <v>23882.75</v>
      </c>
      <c r="E809" s="15">
        <v>27630.554599999999</v>
      </c>
      <c r="F809" s="82">
        <v>38410.076399999998</v>
      </c>
      <c r="G809" s="15">
        <v>45220.701099999998</v>
      </c>
      <c r="H809" s="15">
        <v>33896.425999999999</v>
      </c>
      <c r="I809" s="16">
        <v>13.78</v>
      </c>
      <c r="J809" s="16">
        <v>5.42</v>
      </c>
      <c r="K809" s="16">
        <v>13.85</v>
      </c>
      <c r="L809" s="16">
        <v>169.08850000000001</v>
      </c>
      <c r="M809" s="76" t="s">
        <v>109</v>
      </c>
    </row>
    <row r="810" spans="1:13">
      <c r="A810" s="18" t="s">
        <v>528</v>
      </c>
      <c r="B810" s="19">
        <v>24.979299999999999</v>
      </c>
      <c r="C810" s="20">
        <v>33652.702100000002</v>
      </c>
      <c r="D810" s="21">
        <v>24535.737300000001</v>
      </c>
      <c r="E810" s="21">
        <v>28709.238700000002</v>
      </c>
      <c r="F810" s="82">
        <v>40805.293100000003</v>
      </c>
      <c r="G810" s="21">
        <v>48672.106699999997</v>
      </c>
      <c r="H810" s="21">
        <v>35629.567999999999</v>
      </c>
      <c r="I810" s="22">
        <v>14.81</v>
      </c>
      <c r="J810" s="22">
        <v>5.2</v>
      </c>
      <c r="K810" s="22">
        <v>14.03</v>
      </c>
      <c r="L810" s="22">
        <v>168.4479</v>
      </c>
      <c r="M810" s="78" t="s">
        <v>109</v>
      </c>
    </row>
    <row r="811" spans="1:13">
      <c r="A811" s="18" t="s">
        <v>529</v>
      </c>
      <c r="B811" s="19">
        <v>18.879200000000001</v>
      </c>
      <c r="C811" s="20">
        <v>31003.964199999999</v>
      </c>
      <c r="D811" s="21">
        <v>23351.9846</v>
      </c>
      <c r="E811" s="21">
        <v>26550.5</v>
      </c>
      <c r="F811" s="82">
        <v>35601.146699999998</v>
      </c>
      <c r="G811" s="21">
        <v>40537.9015</v>
      </c>
      <c r="H811" s="21">
        <v>31632.0203</v>
      </c>
      <c r="I811" s="22">
        <v>12.15</v>
      </c>
      <c r="J811" s="22">
        <v>5.92</v>
      </c>
      <c r="K811" s="22">
        <v>13.53</v>
      </c>
      <c r="L811" s="22">
        <v>169.93</v>
      </c>
      <c r="M811" s="78" t="s">
        <v>109</v>
      </c>
    </row>
    <row r="812" spans="1:13">
      <c r="A812" s="12" t="s">
        <v>530</v>
      </c>
      <c r="B812" s="13">
        <v>69.247200000000007</v>
      </c>
      <c r="C812" s="14">
        <v>33574.6518</v>
      </c>
      <c r="D812" s="15">
        <v>22985.295699999999</v>
      </c>
      <c r="E812" s="15">
        <v>27907.116600000001</v>
      </c>
      <c r="F812" s="82">
        <v>40947.114699999998</v>
      </c>
      <c r="G812" s="15">
        <v>59103.43</v>
      </c>
      <c r="H812" s="15">
        <v>36425.515500000001</v>
      </c>
      <c r="I812" s="16">
        <v>17.059999999999999</v>
      </c>
      <c r="J812" s="16">
        <v>5.53</v>
      </c>
      <c r="K812" s="16">
        <v>13.68</v>
      </c>
      <c r="L812" s="16">
        <v>168.29769999999999</v>
      </c>
      <c r="M812" s="76" t="s">
        <v>109</v>
      </c>
    </row>
    <row r="813" spans="1:13">
      <c r="A813" s="18" t="s">
        <v>531</v>
      </c>
      <c r="B813" s="19">
        <v>18.6187</v>
      </c>
      <c r="C813" s="20">
        <v>33671.711499999998</v>
      </c>
      <c r="D813" s="21">
        <v>23856.514200000001</v>
      </c>
      <c r="E813" s="21">
        <v>28492.768400000001</v>
      </c>
      <c r="F813" s="82">
        <v>38986.894500000002</v>
      </c>
      <c r="G813" s="21">
        <v>44305.648300000001</v>
      </c>
      <c r="H813" s="21">
        <v>34013.318500000001</v>
      </c>
      <c r="I813" s="22">
        <v>16.86</v>
      </c>
      <c r="J813" s="22">
        <v>4.6399999999999997</v>
      </c>
      <c r="K813" s="22">
        <v>12.84</v>
      </c>
      <c r="L813" s="22">
        <v>170.7902</v>
      </c>
      <c r="M813" s="78" t="s">
        <v>109</v>
      </c>
    </row>
    <row r="814" spans="1:13">
      <c r="A814" s="18" t="s">
        <v>532</v>
      </c>
      <c r="B814" s="19">
        <v>13.254099999999999</v>
      </c>
      <c r="C814" s="20">
        <v>31388.523499999999</v>
      </c>
      <c r="D814" s="21">
        <v>22878.363000000001</v>
      </c>
      <c r="E814" s="21">
        <v>26460.333299999998</v>
      </c>
      <c r="F814" s="82">
        <v>36984.845399999998</v>
      </c>
      <c r="G814" s="21">
        <v>42074.9058</v>
      </c>
      <c r="H814" s="21">
        <v>32715.173900000002</v>
      </c>
      <c r="I814" s="22">
        <v>14.45</v>
      </c>
      <c r="J814" s="22">
        <v>4.91</v>
      </c>
      <c r="K814" s="22">
        <v>12.26</v>
      </c>
      <c r="L814" s="22">
        <v>168.34360000000001</v>
      </c>
      <c r="M814" s="78" t="s">
        <v>109</v>
      </c>
    </row>
    <row r="815" spans="1:13">
      <c r="A815" s="18" t="s">
        <v>1084</v>
      </c>
      <c r="B815" s="19">
        <v>2.3959999999999999</v>
      </c>
      <c r="C815" s="20">
        <v>27555.5039</v>
      </c>
      <c r="D815" s="21">
        <v>19341.9202</v>
      </c>
      <c r="E815" s="21">
        <v>21934.2824</v>
      </c>
      <c r="F815" s="82">
        <v>38608.838300000003</v>
      </c>
      <c r="G815" s="21">
        <v>46672.444100000001</v>
      </c>
      <c r="H815" s="21">
        <v>31048.142800000001</v>
      </c>
      <c r="I815" s="22">
        <v>19.18</v>
      </c>
      <c r="J815" s="22">
        <v>3.65</v>
      </c>
      <c r="K815" s="22">
        <v>11.77</v>
      </c>
      <c r="L815" s="22">
        <v>172.70660000000001</v>
      </c>
      <c r="M815" s="78" t="s">
        <v>149</v>
      </c>
    </row>
    <row r="816" spans="1:13">
      <c r="A816" s="18" t="s">
        <v>1085</v>
      </c>
      <c r="B816" s="19">
        <v>2.3123999999999998</v>
      </c>
      <c r="C816" s="20">
        <v>34911.751600000003</v>
      </c>
      <c r="D816" s="21">
        <v>26604.083299999998</v>
      </c>
      <c r="E816" s="21">
        <v>29911.537</v>
      </c>
      <c r="F816" s="82">
        <v>40138.453500000003</v>
      </c>
      <c r="G816" s="21">
        <v>46232.922100000003</v>
      </c>
      <c r="H816" s="21">
        <v>35846.239999999998</v>
      </c>
      <c r="I816" s="22">
        <v>19.75</v>
      </c>
      <c r="J816" s="22">
        <v>7.28</v>
      </c>
      <c r="K816" s="22">
        <v>12.44</v>
      </c>
      <c r="L816" s="22">
        <v>165.70820000000001</v>
      </c>
      <c r="M816" s="78" t="s">
        <v>109</v>
      </c>
    </row>
    <row r="817" spans="1:13">
      <c r="A817" s="18" t="s">
        <v>533</v>
      </c>
      <c r="B817" s="19">
        <v>27.287400000000002</v>
      </c>
      <c r="C817" s="20">
        <v>37331.378299999997</v>
      </c>
      <c r="D817" s="21">
        <v>24318.076499999999</v>
      </c>
      <c r="E817" s="21">
        <v>30020.688300000002</v>
      </c>
      <c r="F817" s="82">
        <v>57431.0023</v>
      </c>
      <c r="G817" s="21">
        <v>65942.282800000001</v>
      </c>
      <c r="H817" s="21">
        <v>41809.733899999999</v>
      </c>
      <c r="I817" s="22">
        <v>18.78</v>
      </c>
      <c r="J817" s="22">
        <v>6.55</v>
      </c>
      <c r="K817" s="22">
        <v>15.11</v>
      </c>
      <c r="L817" s="22">
        <v>165.95959999999999</v>
      </c>
      <c r="M817" s="78" t="s">
        <v>109</v>
      </c>
    </row>
    <row r="818" spans="1:13">
      <c r="A818" s="12" t="s">
        <v>534</v>
      </c>
      <c r="B818" s="13">
        <v>9.1419999999999995</v>
      </c>
      <c r="C818" s="14">
        <v>56197.716200000003</v>
      </c>
      <c r="D818" s="15">
        <v>44434.455499999996</v>
      </c>
      <c r="E818" s="15">
        <v>50639.737699999998</v>
      </c>
      <c r="F818" s="82">
        <v>64412.668100000003</v>
      </c>
      <c r="G818" s="15">
        <v>82475.095700000005</v>
      </c>
      <c r="H818" s="15">
        <v>60689.837299999999</v>
      </c>
      <c r="I818" s="16">
        <v>15.05</v>
      </c>
      <c r="J818" s="16">
        <v>16.21</v>
      </c>
      <c r="K818" s="16">
        <v>11.69</v>
      </c>
      <c r="L818" s="16">
        <v>174.9999</v>
      </c>
      <c r="M818" s="76" t="s">
        <v>109</v>
      </c>
    </row>
    <row r="819" spans="1:13">
      <c r="A819" s="18" t="s">
        <v>1086</v>
      </c>
      <c r="B819" s="19">
        <v>0.11650000000000001</v>
      </c>
      <c r="C819" s="20">
        <v>46320.0265</v>
      </c>
      <c r="D819" s="21">
        <v>41776.090700000001</v>
      </c>
      <c r="E819" s="21">
        <v>43542.222500000003</v>
      </c>
      <c r="F819" s="82">
        <v>48380.610699999997</v>
      </c>
      <c r="G819" s="21">
        <v>51631.721100000002</v>
      </c>
      <c r="H819" s="21">
        <v>46239.908900000002</v>
      </c>
      <c r="I819" s="22">
        <v>26.56</v>
      </c>
      <c r="J819" s="22">
        <v>7.16</v>
      </c>
      <c r="K819" s="22">
        <v>13.21</v>
      </c>
      <c r="L819" s="22">
        <v>162.9299</v>
      </c>
      <c r="M819" s="78" t="s">
        <v>242</v>
      </c>
    </row>
    <row r="820" spans="1:13">
      <c r="A820" s="18" t="s">
        <v>535</v>
      </c>
      <c r="B820" s="19">
        <v>7.3929999999999998</v>
      </c>
      <c r="C820" s="20">
        <v>56322.259100000003</v>
      </c>
      <c r="D820" s="21">
        <v>45716.853999999999</v>
      </c>
      <c r="E820" s="21">
        <v>51636.597500000003</v>
      </c>
      <c r="F820" s="82">
        <v>63712.7503</v>
      </c>
      <c r="G820" s="21">
        <v>85823.522100000002</v>
      </c>
      <c r="H820" s="21">
        <v>61566.701500000003</v>
      </c>
      <c r="I820" s="22">
        <v>15.14</v>
      </c>
      <c r="J820" s="22">
        <v>16.84</v>
      </c>
      <c r="K820" s="22">
        <v>11.18</v>
      </c>
      <c r="L820" s="22">
        <v>174.2758</v>
      </c>
      <c r="M820" s="78" t="s">
        <v>109</v>
      </c>
    </row>
    <row r="821" spans="1:13">
      <c r="A821" s="18" t="s">
        <v>1087</v>
      </c>
      <c r="B821" s="19">
        <v>0.4219</v>
      </c>
      <c r="C821" s="20">
        <v>47411.661599999999</v>
      </c>
      <c r="D821" s="21">
        <v>39249.559600000001</v>
      </c>
      <c r="E821" s="21">
        <v>43085.291599999997</v>
      </c>
      <c r="F821" s="82">
        <v>50899.185700000002</v>
      </c>
      <c r="G821" s="21">
        <v>54810.628400000001</v>
      </c>
      <c r="H821" s="21">
        <v>47200.4372</v>
      </c>
      <c r="I821" s="22">
        <v>12.82</v>
      </c>
      <c r="J821" s="22">
        <v>10</v>
      </c>
      <c r="K821" s="22">
        <v>16.239999999999998</v>
      </c>
      <c r="L821" s="22">
        <v>171.69929999999999</v>
      </c>
      <c r="M821" s="78" t="s">
        <v>242</v>
      </c>
    </row>
    <row r="822" spans="1:13">
      <c r="A822" s="12" t="s">
        <v>536</v>
      </c>
      <c r="B822" s="13">
        <v>5.4542000000000002</v>
      </c>
      <c r="C822" s="14">
        <v>42663.151599999997</v>
      </c>
      <c r="D822" s="15">
        <v>35513.198700000001</v>
      </c>
      <c r="E822" s="15">
        <v>38543.281600000002</v>
      </c>
      <c r="F822" s="82">
        <v>47245.857799999998</v>
      </c>
      <c r="G822" s="15">
        <v>51616.133699999998</v>
      </c>
      <c r="H822" s="15">
        <v>43189.535799999998</v>
      </c>
      <c r="I822" s="16">
        <v>13.69</v>
      </c>
      <c r="J822" s="16">
        <v>14.93</v>
      </c>
      <c r="K822" s="16">
        <v>11.46</v>
      </c>
      <c r="L822" s="16">
        <v>169.4468</v>
      </c>
      <c r="M822" s="76" t="s">
        <v>109</v>
      </c>
    </row>
    <row r="823" spans="1:13">
      <c r="A823" s="18" t="s">
        <v>1088</v>
      </c>
      <c r="B823" s="19">
        <v>0.18</v>
      </c>
      <c r="C823" s="20">
        <v>41516.976000000002</v>
      </c>
      <c r="D823" s="21">
        <v>37376.511599999998</v>
      </c>
      <c r="E823" s="21">
        <v>39367.1109</v>
      </c>
      <c r="F823" s="82">
        <v>47169.010300000002</v>
      </c>
      <c r="G823" s="21">
        <v>50978.025000000001</v>
      </c>
      <c r="H823" s="21">
        <v>44000.868699999999</v>
      </c>
      <c r="I823" s="22">
        <v>15.48</v>
      </c>
      <c r="J823" s="22">
        <v>10.49</v>
      </c>
      <c r="K823" s="22">
        <v>12.15</v>
      </c>
      <c r="L823" s="22">
        <v>169.4066</v>
      </c>
      <c r="M823" s="78" t="s">
        <v>109</v>
      </c>
    </row>
    <row r="824" spans="1:13">
      <c r="A824" s="18" t="s">
        <v>1089</v>
      </c>
      <c r="B824" s="19">
        <v>2.1701000000000001</v>
      </c>
      <c r="C824" s="20">
        <v>44138.047100000003</v>
      </c>
      <c r="D824" s="21">
        <v>36375.284200000002</v>
      </c>
      <c r="E824" s="21">
        <v>39911.864699999998</v>
      </c>
      <c r="F824" s="82">
        <v>49239.104099999997</v>
      </c>
      <c r="G824" s="21">
        <v>53701.092700000001</v>
      </c>
      <c r="H824" s="21">
        <v>44705.423000000003</v>
      </c>
      <c r="I824" s="22">
        <v>14.29</v>
      </c>
      <c r="J824" s="22">
        <v>13.62</v>
      </c>
      <c r="K824" s="22">
        <v>11.25</v>
      </c>
      <c r="L824" s="22">
        <v>170.39599999999999</v>
      </c>
      <c r="M824" s="78" t="s">
        <v>109</v>
      </c>
    </row>
    <row r="825" spans="1:13">
      <c r="A825" s="18" t="s">
        <v>1090</v>
      </c>
      <c r="B825" s="19">
        <v>1.2408999999999999</v>
      </c>
      <c r="C825" s="20">
        <v>42537.643499999998</v>
      </c>
      <c r="D825" s="21">
        <v>37501.5484</v>
      </c>
      <c r="E825" s="21">
        <v>39629.613799999999</v>
      </c>
      <c r="F825" s="82">
        <v>45503.500500000002</v>
      </c>
      <c r="G825" s="21">
        <v>48281.778599999998</v>
      </c>
      <c r="H825" s="21">
        <v>42769.647100000002</v>
      </c>
      <c r="I825" s="22">
        <v>11.69</v>
      </c>
      <c r="J825" s="22">
        <v>19.55</v>
      </c>
      <c r="K825" s="22">
        <v>11.01</v>
      </c>
      <c r="L825" s="22">
        <v>169.34200000000001</v>
      </c>
      <c r="M825" s="78" t="s">
        <v>242</v>
      </c>
    </row>
    <row r="826" spans="1:13">
      <c r="A826" s="18" t="s">
        <v>1091</v>
      </c>
      <c r="B826" s="19">
        <v>0.41289999999999999</v>
      </c>
      <c r="C826" s="20">
        <v>36691.301700000004</v>
      </c>
      <c r="D826" s="21">
        <v>31256.402600000001</v>
      </c>
      <c r="E826" s="21">
        <v>33891.487800000003</v>
      </c>
      <c r="F826" s="82">
        <v>39018.4375</v>
      </c>
      <c r="G826" s="21">
        <v>42433.099800000004</v>
      </c>
      <c r="H826" s="21">
        <v>36676.417800000003</v>
      </c>
      <c r="I826" s="22">
        <v>12.5</v>
      </c>
      <c r="J826" s="22">
        <v>18.11</v>
      </c>
      <c r="K826" s="22">
        <v>11.9</v>
      </c>
      <c r="L826" s="22">
        <v>168.88550000000001</v>
      </c>
      <c r="M826" s="78" t="s">
        <v>242</v>
      </c>
    </row>
    <row r="827" spans="1:13">
      <c r="A827" s="18" t="s">
        <v>1092</v>
      </c>
      <c r="B827" s="19">
        <v>0.40949999999999998</v>
      </c>
      <c r="C827" s="20">
        <v>39479.457000000002</v>
      </c>
      <c r="D827" s="21">
        <v>32968.552199999998</v>
      </c>
      <c r="E827" s="21">
        <v>36374.5988</v>
      </c>
      <c r="F827" s="82">
        <v>42638.652499999997</v>
      </c>
      <c r="G827" s="21">
        <v>47892.101499999997</v>
      </c>
      <c r="H827" s="21">
        <v>40426.566700000003</v>
      </c>
      <c r="I827" s="22">
        <v>14.24</v>
      </c>
      <c r="J827" s="22">
        <v>12.52</v>
      </c>
      <c r="K827" s="22">
        <v>11.82</v>
      </c>
      <c r="L827" s="22">
        <v>166.34819999999999</v>
      </c>
      <c r="M827" s="78" t="s">
        <v>109</v>
      </c>
    </row>
    <row r="828" spans="1:13">
      <c r="A828" s="18" t="s">
        <v>1093</v>
      </c>
      <c r="B828" s="19">
        <v>0.37369999999999998</v>
      </c>
      <c r="C828" s="20">
        <v>38238.706400000003</v>
      </c>
      <c r="D828" s="21">
        <v>32083.2127</v>
      </c>
      <c r="E828" s="21">
        <v>36073.591800000002</v>
      </c>
      <c r="F828" s="82">
        <v>41867.830399999999</v>
      </c>
      <c r="G828" s="21">
        <v>45476.818200000002</v>
      </c>
      <c r="H828" s="21">
        <v>38646.597999999998</v>
      </c>
      <c r="I828" s="22">
        <v>12.52</v>
      </c>
      <c r="J828" s="22">
        <v>16.64</v>
      </c>
      <c r="K828" s="22">
        <v>11.75</v>
      </c>
      <c r="L828" s="22">
        <v>171.42789999999999</v>
      </c>
      <c r="M828" s="78" t="s">
        <v>242</v>
      </c>
    </row>
    <row r="829" spans="1:13">
      <c r="A829" s="18" t="s">
        <v>1094</v>
      </c>
      <c r="B829" s="19">
        <v>0.16969999999999999</v>
      </c>
      <c r="C829" s="20">
        <v>42516.874100000001</v>
      </c>
      <c r="D829" s="21">
        <v>35952.767099999997</v>
      </c>
      <c r="E829" s="21">
        <v>38420.991999999998</v>
      </c>
      <c r="F829" s="82">
        <v>47676.962399999997</v>
      </c>
      <c r="G829" s="21">
        <v>51216.457999999999</v>
      </c>
      <c r="H829" s="21">
        <v>43413.279499999997</v>
      </c>
      <c r="I829" s="22">
        <v>19.649999999999999</v>
      </c>
      <c r="J829" s="22">
        <v>12.36</v>
      </c>
      <c r="K829" s="22">
        <v>11.49</v>
      </c>
      <c r="L829" s="22">
        <v>166.6688</v>
      </c>
      <c r="M829" s="78" t="s">
        <v>109</v>
      </c>
    </row>
    <row r="830" spans="1:13">
      <c r="A830" s="12" t="s">
        <v>537</v>
      </c>
      <c r="B830" s="13">
        <v>20.196300000000001</v>
      </c>
      <c r="C830" s="14">
        <v>28419.535599999999</v>
      </c>
      <c r="D830" s="15">
        <v>18525.208900000001</v>
      </c>
      <c r="E830" s="15">
        <v>21982.744500000001</v>
      </c>
      <c r="F830" s="82">
        <v>37111.110200000003</v>
      </c>
      <c r="G830" s="15">
        <v>44533.251499999998</v>
      </c>
      <c r="H830" s="15">
        <v>30718.476999999999</v>
      </c>
      <c r="I830" s="16">
        <v>14.2</v>
      </c>
      <c r="J830" s="16">
        <v>3.9</v>
      </c>
      <c r="K830" s="16">
        <v>9.16</v>
      </c>
      <c r="L830" s="16">
        <v>175.5386</v>
      </c>
      <c r="M830" s="76" t="s">
        <v>109</v>
      </c>
    </row>
    <row r="831" spans="1:13">
      <c r="A831" s="18" t="s">
        <v>538</v>
      </c>
      <c r="B831" s="19">
        <v>17.431100000000001</v>
      </c>
      <c r="C831" s="20">
        <v>28200.990099999999</v>
      </c>
      <c r="D831" s="21">
        <v>18525.208900000001</v>
      </c>
      <c r="E831" s="21">
        <v>21782.859499999999</v>
      </c>
      <c r="F831" s="82">
        <v>36032.245300000002</v>
      </c>
      <c r="G831" s="21">
        <v>44245.676299999999</v>
      </c>
      <c r="H831" s="21">
        <v>30391.248100000001</v>
      </c>
      <c r="I831" s="22">
        <v>13.9</v>
      </c>
      <c r="J831" s="22">
        <v>2.92</v>
      </c>
      <c r="K831" s="22">
        <v>9.31</v>
      </c>
      <c r="L831" s="22">
        <v>175.30760000000001</v>
      </c>
      <c r="M831" s="78" t="s">
        <v>109</v>
      </c>
    </row>
    <row r="832" spans="1:13">
      <c r="A832" s="18" t="s">
        <v>698</v>
      </c>
      <c r="B832" s="19">
        <v>0.80959999999999999</v>
      </c>
      <c r="C832" s="20">
        <v>37803.597199999997</v>
      </c>
      <c r="D832" s="21">
        <v>32514.2346</v>
      </c>
      <c r="E832" s="21">
        <v>35782.7811</v>
      </c>
      <c r="F832" s="82">
        <v>42013.772199999999</v>
      </c>
      <c r="G832" s="21">
        <v>46929.593200000003</v>
      </c>
      <c r="H832" s="21">
        <v>39109.447999999997</v>
      </c>
      <c r="I832" s="22">
        <v>12.12</v>
      </c>
      <c r="J832" s="22">
        <v>13.03</v>
      </c>
      <c r="K832" s="22">
        <v>8.85</v>
      </c>
      <c r="L832" s="22">
        <v>183.0943</v>
      </c>
      <c r="M832" s="78" t="s">
        <v>109</v>
      </c>
    </row>
    <row r="833" spans="1:13">
      <c r="A833" s="12" t="s">
        <v>539</v>
      </c>
      <c r="B833" s="13">
        <v>16.727499999999999</v>
      </c>
      <c r="C833" s="14">
        <v>46526.873200000002</v>
      </c>
      <c r="D833" s="15">
        <v>34500.797700000003</v>
      </c>
      <c r="E833" s="15">
        <v>40490.713799999998</v>
      </c>
      <c r="F833" s="82">
        <v>54968.998599999999</v>
      </c>
      <c r="G833" s="15">
        <v>61000.962500000001</v>
      </c>
      <c r="H833" s="15">
        <v>47221.286899999999</v>
      </c>
      <c r="I833" s="16">
        <v>9.85</v>
      </c>
      <c r="J833" s="16">
        <v>16.71</v>
      </c>
      <c r="K833" s="16">
        <v>10.84</v>
      </c>
      <c r="L833" s="16">
        <v>189.02</v>
      </c>
      <c r="M833" s="76" t="s">
        <v>109</v>
      </c>
    </row>
    <row r="834" spans="1:13">
      <c r="A834" s="18" t="s">
        <v>540</v>
      </c>
      <c r="B834" s="19">
        <v>8.1606000000000005</v>
      </c>
      <c r="C834" s="20">
        <v>47157.905100000004</v>
      </c>
      <c r="D834" s="21">
        <v>37783.888700000003</v>
      </c>
      <c r="E834" s="21">
        <v>41446.326099999998</v>
      </c>
      <c r="F834" s="82">
        <v>57008.909800000001</v>
      </c>
      <c r="G834" s="21">
        <v>62504.203399999999</v>
      </c>
      <c r="H834" s="21">
        <v>49054.624900000003</v>
      </c>
      <c r="I834" s="22">
        <v>9.82</v>
      </c>
      <c r="J834" s="22">
        <v>16.55</v>
      </c>
      <c r="K834" s="22">
        <v>11.24</v>
      </c>
      <c r="L834" s="22">
        <v>192.268</v>
      </c>
      <c r="M834" s="78" t="s">
        <v>109</v>
      </c>
    </row>
    <row r="835" spans="1:13">
      <c r="A835" s="18" t="s">
        <v>541</v>
      </c>
      <c r="B835" s="19">
        <v>4.7412000000000001</v>
      </c>
      <c r="C835" s="20">
        <v>44148.028899999998</v>
      </c>
      <c r="D835" s="21">
        <v>24637.681199999999</v>
      </c>
      <c r="E835" s="21">
        <v>32898.672100000003</v>
      </c>
      <c r="F835" s="82">
        <v>50844.117299999998</v>
      </c>
      <c r="G835" s="21">
        <v>56163.055999999997</v>
      </c>
      <c r="H835" s="21">
        <v>42598.242700000003</v>
      </c>
      <c r="I835" s="22">
        <v>7.14</v>
      </c>
      <c r="J835" s="22">
        <v>19.02</v>
      </c>
      <c r="K835" s="22">
        <v>9.49</v>
      </c>
      <c r="L835" s="22">
        <v>184.19380000000001</v>
      </c>
      <c r="M835" s="78" t="s">
        <v>109</v>
      </c>
    </row>
    <row r="836" spans="1:13">
      <c r="A836" s="18" t="s">
        <v>1095</v>
      </c>
      <c r="B836" s="19">
        <v>1.3580000000000001</v>
      </c>
      <c r="C836" s="20">
        <v>44756.085700000003</v>
      </c>
      <c r="D836" s="21">
        <v>38162.857199999999</v>
      </c>
      <c r="E836" s="21">
        <v>41377.627899999999</v>
      </c>
      <c r="F836" s="82">
        <v>48895.342400000001</v>
      </c>
      <c r="G836" s="21">
        <v>53971.424700000003</v>
      </c>
      <c r="H836" s="21">
        <v>45351.671199999997</v>
      </c>
      <c r="I836" s="22">
        <v>15.12</v>
      </c>
      <c r="J836" s="22">
        <v>14.28</v>
      </c>
      <c r="K836" s="22">
        <v>10.45</v>
      </c>
      <c r="L836" s="22">
        <v>189.65450000000001</v>
      </c>
      <c r="M836" s="78" t="s">
        <v>109</v>
      </c>
    </row>
    <row r="837" spans="1:13">
      <c r="A837" s="18" t="s">
        <v>1096</v>
      </c>
      <c r="B837" s="19">
        <v>2.4060999999999999</v>
      </c>
      <c r="C837" s="20">
        <v>53324.554300000003</v>
      </c>
      <c r="D837" s="21">
        <v>39702.587699999996</v>
      </c>
      <c r="E837" s="21">
        <v>44217.718399999998</v>
      </c>
      <c r="F837" s="82">
        <v>58077.148099999999</v>
      </c>
      <c r="G837" s="21">
        <v>62428.806799999998</v>
      </c>
      <c r="H837" s="21">
        <v>51761.025600000001</v>
      </c>
      <c r="I837" s="22">
        <v>11.87</v>
      </c>
      <c r="J837" s="22">
        <v>14.88</v>
      </c>
      <c r="K837" s="22">
        <v>12.04</v>
      </c>
      <c r="L837" s="22">
        <v>187.5566</v>
      </c>
      <c r="M837" s="78" t="s">
        <v>109</v>
      </c>
    </row>
    <row r="838" spans="1:13">
      <c r="A838" s="12" t="s">
        <v>542</v>
      </c>
      <c r="B838" s="13">
        <v>97.299700000000001</v>
      </c>
      <c r="C838" s="14">
        <v>31270.053899999999</v>
      </c>
      <c r="D838" s="15">
        <v>20250.342000000001</v>
      </c>
      <c r="E838" s="15">
        <v>23266.6666</v>
      </c>
      <c r="F838" s="82">
        <v>40867.996299999999</v>
      </c>
      <c r="G838" s="15">
        <v>49242.396399999998</v>
      </c>
      <c r="H838" s="15">
        <v>33300.004099999998</v>
      </c>
      <c r="I838" s="16">
        <v>17.600000000000001</v>
      </c>
      <c r="J838" s="16">
        <v>4.6100000000000003</v>
      </c>
      <c r="K838" s="16">
        <v>9.9700000000000006</v>
      </c>
      <c r="L838" s="16">
        <v>179.09729999999999</v>
      </c>
      <c r="M838" s="76" t="s">
        <v>109</v>
      </c>
    </row>
    <row r="839" spans="1:13">
      <c r="A839" s="18" t="s">
        <v>543</v>
      </c>
      <c r="B839" s="19">
        <v>43.838799999999999</v>
      </c>
      <c r="C839" s="20">
        <v>32632.9012</v>
      </c>
      <c r="D839" s="21">
        <v>20398.7696</v>
      </c>
      <c r="E839" s="21">
        <v>23876.0118</v>
      </c>
      <c r="F839" s="82">
        <v>40701.520400000001</v>
      </c>
      <c r="G839" s="21">
        <v>47148.328699999998</v>
      </c>
      <c r="H839" s="21">
        <v>33319.705699999999</v>
      </c>
      <c r="I839" s="22">
        <v>17.579999999999998</v>
      </c>
      <c r="J839" s="22">
        <v>3.9</v>
      </c>
      <c r="K839" s="22">
        <v>10.43</v>
      </c>
      <c r="L839" s="22">
        <v>178.5532</v>
      </c>
      <c r="M839" s="78" t="s">
        <v>109</v>
      </c>
    </row>
    <row r="840" spans="1:13">
      <c r="A840" s="18" t="s">
        <v>544</v>
      </c>
      <c r="B840" s="19">
        <v>35.930700000000002</v>
      </c>
      <c r="C840" s="20">
        <v>28813.893</v>
      </c>
      <c r="D840" s="21">
        <v>20279.2772</v>
      </c>
      <c r="E840" s="21">
        <v>23580.872100000001</v>
      </c>
      <c r="F840" s="82">
        <v>39653.357000000004</v>
      </c>
      <c r="G840" s="21">
        <v>50717.902199999997</v>
      </c>
      <c r="H840" s="21">
        <v>32941.456200000001</v>
      </c>
      <c r="I840" s="22">
        <v>18.68</v>
      </c>
      <c r="J840" s="22">
        <v>5.61</v>
      </c>
      <c r="K840" s="22">
        <v>9.65</v>
      </c>
      <c r="L840" s="22">
        <v>179.90110000000001</v>
      </c>
      <c r="M840" s="78" t="s">
        <v>109</v>
      </c>
    </row>
    <row r="841" spans="1:13">
      <c r="A841" s="18" t="s">
        <v>699</v>
      </c>
      <c r="B841" s="19">
        <v>2.0699000000000001</v>
      </c>
      <c r="C841" s="20">
        <v>40086.263500000001</v>
      </c>
      <c r="D841" s="21">
        <v>34465.456200000001</v>
      </c>
      <c r="E841" s="21">
        <v>36678.847300000001</v>
      </c>
      <c r="F841" s="82">
        <v>45533.101199999997</v>
      </c>
      <c r="G841" s="21">
        <v>51186.039199999999</v>
      </c>
      <c r="H841" s="21">
        <v>41506.184099999999</v>
      </c>
      <c r="I841" s="22">
        <v>15.16</v>
      </c>
      <c r="J841" s="22">
        <v>6.92</v>
      </c>
      <c r="K841" s="22">
        <v>9.61</v>
      </c>
      <c r="L841" s="22">
        <v>189.07329999999999</v>
      </c>
      <c r="M841" s="78" t="s">
        <v>109</v>
      </c>
    </row>
    <row r="842" spans="1:13">
      <c r="A842" s="18" t="s">
        <v>1097</v>
      </c>
      <c r="B842" s="19">
        <v>2.7166000000000001</v>
      </c>
      <c r="C842" s="20">
        <v>43506.641499999998</v>
      </c>
      <c r="D842" s="21">
        <v>32043.993200000001</v>
      </c>
      <c r="E842" s="21">
        <v>37425.998200000002</v>
      </c>
      <c r="F842" s="82">
        <v>49109.571900000003</v>
      </c>
      <c r="G842" s="21">
        <v>53734.9444</v>
      </c>
      <c r="H842" s="21">
        <v>43150.835400000004</v>
      </c>
      <c r="I842" s="22">
        <v>26.32</v>
      </c>
      <c r="J842" s="22">
        <v>7.16</v>
      </c>
      <c r="K842" s="22">
        <v>11.34</v>
      </c>
      <c r="L842" s="22">
        <v>181.43029999999999</v>
      </c>
      <c r="M842" s="78" t="s">
        <v>109</v>
      </c>
    </row>
    <row r="843" spans="1:13">
      <c r="A843" s="12" t="s">
        <v>545</v>
      </c>
      <c r="B843" s="13">
        <v>14.0566</v>
      </c>
      <c r="C843" s="14">
        <v>36930.995900000002</v>
      </c>
      <c r="D843" s="15">
        <v>25748.723099999999</v>
      </c>
      <c r="E843" s="15">
        <v>32522.1744</v>
      </c>
      <c r="F843" s="82">
        <v>41634.9257</v>
      </c>
      <c r="G843" s="15">
        <v>46719.317000000003</v>
      </c>
      <c r="H843" s="15">
        <v>36994.765200000002</v>
      </c>
      <c r="I843" s="16">
        <v>18.739999999999998</v>
      </c>
      <c r="J843" s="16">
        <v>4.53</v>
      </c>
      <c r="K843" s="16">
        <v>11.32</v>
      </c>
      <c r="L843" s="16">
        <v>186.64</v>
      </c>
      <c r="M843" s="76" t="s">
        <v>109</v>
      </c>
    </row>
    <row r="844" spans="1:13">
      <c r="A844" s="18" t="s">
        <v>546</v>
      </c>
      <c r="B844" s="19">
        <v>12.9473</v>
      </c>
      <c r="C844" s="20">
        <v>36930.995900000002</v>
      </c>
      <c r="D844" s="21">
        <v>25864.1361</v>
      </c>
      <c r="E844" s="21">
        <v>32703.447199999999</v>
      </c>
      <c r="F844" s="82">
        <v>41570.977099999996</v>
      </c>
      <c r="G844" s="21">
        <v>46327.780100000004</v>
      </c>
      <c r="H844" s="21">
        <v>36925.669600000001</v>
      </c>
      <c r="I844" s="22">
        <v>18.89</v>
      </c>
      <c r="J844" s="22">
        <v>4.8</v>
      </c>
      <c r="K844" s="22">
        <v>11.3</v>
      </c>
      <c r="L844" s="22">
        <v>187.52850000000001</v>
      </c>
      <c r="M844" s="78" t="s">
        <v>109</v>
      </c>
    </row>
    <row r="845" spans="1:13">
      <c r="A845" s="12" t="s">
        <v>547</v>
      </c>
      <c r="B845" s="13">
        <v>13.6304</v>
      </c>
      <c r="C845" s="14">
        <v>39835.891900000002</v>
      </c>
      <c r="D845" s="15">
        <v>21153.188699999999</v>
      </c>
      <c r="E845" s="15">
        <v>30867.8056</v>
      </c>
      <c r="F845" s="82">
        <v>48248.435400000002</v>
      </c>
      <c r="G845" s="15">
        <v>58779.195599999999</v>
      </c>
      <c r="H845" s="15">
        <v>40615.214899999999</v>
      </c>
      <c r="I845" s="16">
        <v>20.55</v>
      </c>
      <c r="J845" s="16">
        <v>4.66</v>
      </c>
      <c r="K845" s="16">
        <v>12.11</v>
      </c>
      <c r="L845" s="16">
        <v>180.67189999999999</v>
      </c>
      <c r="M845" s="76" t="s">
        <v>109</v>
      </c>
    </row>
    <row r="846" spans="1:13">
      <c r="A846" s="18" t="s">
        <v>548</v>
      </c>
      <c r="B846" s="19">
        <v>11.7288</v>
      </c>
      <c r="C846" s="20">
        <v>38636.762600000002</v>
      </c>
      <c r="D846" s="21">
        <v>21584.927800000001</v>
      </c>
      <c r="E846" s="21">
        <v>30257.4221</v>
      </c>
      <c r="F846" s="82">
        <v>46318.630100000002</v>
      </c>
      <c r="G846" s="21">
        <v>54377.016000000003</v>
      </c>
      <c r="H846" s="21">
        <v>38855.919999999998</v>
      </c>
      <c r="I846" s="22">
        <v>19.32</v>
      </c>
      <c r="J846" s="22">
        <v>3.91</v>
      </c>
      <c r="K846" s="22">
        <v>11.94</v>
      </c>
      <c r="L846" s="22">
        <v>179.9271</v>
      </c>
      <c r="M846" s="78" t="s">
        <v>109</v>
      </c>
    </row>
    <row r="847" spans="1:13">
      <c r="A847" s="12" t="s">
        <v>549</v>
      </c>
      <c r="B847" s="13">
        <v>3.9853000000000001</v>
      </c>
      <c r="C847" s="14">
        <v>38990.889600000002</v>
      </c>
      <c r="D847" s="15">
        <v>26334.260399999999</v>
      </c>
      <c r="E847" s="15">
        <v>32795.888500000001</v>
      </c>
      <c r="F847" s="82">
        <v>44830.986900000004</v>
      </c>
      <c r="G847" s="15">
        <v>53134.234400000001</v>
      </c>
      <c r="H847" s="15">
        <v>39551.2114</v>
      </c>
      <c r="I847" s="16">
        <v>17.940000000000001</v>
      </c>
      <c r="J847" s="16">
        <v>8.5</v>
      </c>
      <c r="K847" s="16">
        <v>12.27</v>
      </c>
      <c r="L847" s="16">
        <v>171.6628</v>
      </c>
      <c r="M847" s="76" t="s">
        <v>109</v>
      </c>
    </row>
    <row r="848" spans="1:13">
      <c r="A848" s="18" t="s">
        <v>1098</v>
      </c>
      <c r="B848" s="19">
        <v>2.3946000000000001</v>
      </c>
      <c r="C848" s="20">
        <v>38480.67</v>
      </c>
      <c r="D848" s="21">
        <v>26334.260399999999</v>
      </c>
      <c r="E848" s="21">
        <v>32891.012900000002</v>
      </c>
      <c r="F848" s="82">
        <v>43787.739800000003</v>
      </c>
      <c r="G848" s="21">
        <v>49023.580399999999</v>
      </c>
      <c r="H848" s="21">
        <v>38945.584699999999</v>
      </c>
      <c r="I848" s="22">
        <v>18.72</v>
      </c>
      <c r="J848" s="22">
        <v>10.45</v>
      </c>
      <c r="K848" s="22">
        <v>12.85</v>
      </c>
      <c r="L848" s="22">
        <v>170.77619999999999</v>
      </c>
      <c r="M848" s="78" t="s">
        <v>109</v>
      </c>
    </row>
    <row r="849" spans="1:13">
      <c r="A849" s="18" t="s">
        <v>1099</v>
      </c>
      <c r="B849" s="19">
        <v>0.82920000000000005</v>
      </c>
      <c r="C849" s="20">
        <v>40113.3989</v>
      </c>
      <c r="D849" s="21">
        <v>26352.333299999998</v>
      </c>
      <c r="E849" s="21">
        <v>34830.452899999997</v>
      </c>
      <c r="F849" s="82">
        <v>47421.8125</v>
      </c>
      <c r="G849" s="21">
        <v>53125.625699999997</v>
      </c>
      <c r="H849" s="21">
        <v>40608.037799999998</v>
      </c>
      <c r="I849" s="22">
        <v>17.07</v>
      </c>
      <c r="J849" s="22">
        <v>5.48</v>
      </c>
      <c r="K849" s="22">
        <v>11.77</v>
      </c>
      <c r="L849" s="22">
        <v>172.59389999999999</v>
      </c>
      <c r="M849" s="78" t="s">
        <v>109</v>
      </c>
    </row>
    <row r="850" spans="1:13">
      <c r="A850" s="12" t="s">
        <v>550</v>
      </c>
      <c r="B850" s="13">
        <v>93.767499999999998</v>
      </c>
      <c r="C850" s="14">
        <v>35809.723100000003</v>
      </c>
      <c r="D850" s="15">
        <v>25053.314399999999</v>
      </c>
      <c r="E850" s="15">
        <v>30290.926299999999</v>
      </c>
      <c r="F850" s="82">
        <v>42071.864999999998</v>
      </c>
      <c r="G850" s="15">
        <v>50468.913</v>
      </c>
      <c r="H850" s="15">
        <v>37088.2137</v>
      </c>
      <c r="I850" s="16">
        <v>15.82</v>
      </c>
      <c r="J850" s="16">
        <v>4.83</v>
      </c>
      <c r="K850" s="16">
        <v>11.91</v>
      </c>
      <c r="L850" s="16">
        <v>171.87790000000001</v>
      </c>
      <c r="M850" s="76" t="s">
        <v>109</v>
      </c>
    </row>
    <row r="851" spans="1:13">
      <c r="A851" s="18" t="s">
        <v>551</v>
      </c>
      <c r="B851" s="19">
        <v>15.3306</v>
      </c>
      <c r="C851" s="20">
        <v>41825.016000000003</v>
      </c>
      <c r="D851" s="21">
        <v>29603.6872</v>
      </c>
      <c r="E851" s="21">
        <v>34505.979500000001</v>
      </c>
      <c r="F851" s="82">
        <v>58270.1895</v>
      </c>
      <c r="G851" s="21">
        <v>64445.724600000001</v>
      </c>
      <c r="H851" s="21">
        <v>45200.192000000003</v>
      </c>
      <c r="I851" s="22">
        <v>16.989999999999998</v>
      </c>
      <c r="J851" s="22">
        <v>6.9</v>
      </c>
      <c r="K851" s="22">
        <v>14.52</v>
      </c>
      <c r="L851" s="22">
        <v>167.4829</v>
      </c>
      <c r="M851" s="78" t="s">
        <v>109</v>
      </c>
    </row>
    <row r="852" spans="1:13">
      <c r="A852" s="18" t="s">
        <v>1100</v>
      </c>
      <c r="B852" s="19">
        <v>0.54220000000000002</v>
      </c>
      <c r="C852" s="20">
        <v>36547.928099999997</v>
      </c>
      <c r="D852" s="21">
        <v>24058.041700000002</v>
      </c>
      <c r="E852" s="21">
        <v>31273.370500000001</v>
      </c>
      <c r="F852" s="82">
        <v>41117.327499999999</v>
      </c>
      <c r="G852" s="21">
        <v>44671.6584</v>
      </c>
      <c r="H852" s="21">
        <v>35588.962099999997</v>
      </c>
      <c r="I852" s="22">
        <v>11.34</v>
      </c>
      <c r="J852" s="22">
        <v>7.68</v>
      </c>
      <c r="K852" s="22">
        <v>11.38</v>
      </c>
      <c r="L852" s="22">
        <v>172.79470000000001</v>
      </c>
      <c r="M852" s="78" t="s">
        <v>109</v>
      </c>
    </row>
    <row r="853" spans="1:13">
      <c r="A853" s="18" t="s">
        <v>552</v>
      </c>
      <c r="B853" s="19">
        <v>76.639799999999994</v>
      </c>
      <c r="C853" s="20">
        <v>34814.503100000002</v>
      </c>
      <c r="D853" s="21">
        <v>24081.106599999999</v>
      </c>
      <c r="E853" s="21">
        <v>29584.106100000001</v>
      </c>
      <c r="F853" s="82">
        <v>40538.698799999998</v>
      </c>
      <c r="G853" s="21">
        <v>46215.510799999996</v>
      </c>
      <c r="H853" s="21">
        <v>35344.254000000001</v>
      </c>
      <c r="I853" s="22">
        <v>15.51</v>
      </c>
      <c r="J853" s="22">
        <v>4.25</v>
      </c>
      <c r="K853" s="22">
        <v>11.24</v>
      </c>
      <c r="L853" s="22">
        <v>172.82300000000001</v>
      </c>
      <c r="M853" s="78" t="s">
        <v>109</v>
      </c>
    </row>
    <row r="854" spans="1:13">
      <c r="A854" s="12" t="s">
        <v>553</v>
      </c>
      <c r="B854" s="13">
        <v>45.2697</v>
      </c>
      <c r="C854" s="14">
        <v>21819.789400000001</v>
      </c>
      <c r="D854" s="15">
        <v>17461.508699999998</v>
      </c>
      <c r="E854" s="15">
        <v>18769.7703</v>
      </c>
      <c r="F854" s="82">
        <v>26438.887599999998</v>
      </c>
      <c r="G854" s="15">
        <v>31584.0854</v>
      </c>
      <c r="H854" s="15">
        <v>23588.8469</v>
      </c>
      <c r="I854" s="16">
        <v>10.01</v>
      </c>
      <c r="J854" s="16">
        <v>2.38</v>
      </c>
      <c r="K854" s="16">
        <v>10.32</v>
      </c>
      <c r="L854" s="16">
        <v>172.15299999999999</v>
      </c>
      <c r="M854" s="76" t="s">
        <v>109</v>
      </c>
    </row>
    <row r="855" spans="1:13">
      <c r="A855" s="18" t="s">
        <v>554</v>
      </c>
      <c r="B855" s="19">
        <v>11.4277</v>
      </c>
      <c r="C855" s="20">
        <v>21241.327399999998</v>
      </c>
      <c r="D855" s="21">
        <v>17343.237099999998</v>
      </c>
      <c r="E855" s="21">
        <v>18336.872200000002</v>
      </c>
      <c r="F855" s="82">
        <v>25530.461800000001</v>
      </c>
      <c r="G855" s="21">
        <v>30221.146799999999</v>
      </c>
      <c r="H855" s="21">
        <v>22951.0697</v>
      </c>
      <c r="I855" s="22">
        <v>9.26</v>
      </c>
      <c r="J855" s="22">
        <v>1.17</v>
      </c>
      <c r="K855" s="22">
        <v>11.07</v>
      </c>
      <c r="L855" s="22">
        <v>170.78970000000001</v>
      </c>
      <c r="M855" s="78" t="s">
        <v>109</v>
      </c>
    </row>
    <row r="856" spans="1:13">
      <c r="A856" s="18" t="s">
        <v>555</v>
      </c>
      <c r="B856" s="19">
        <v>8.3893000000000004</v>
      </c>
      <c r="C856" s="20">
        <v>22404.286800000002</v>
      </c>
      <c r="D856" s="21">
        <v>18254.843799999999</v>
      </c>
      <c r="E856" s="21">
        <v>20093.2814</v>
      </c>
      <c r="F856" s="82">
        <v>26820.332299999998</v>
      </c>
      <c r="G856" s="21">
        <v>31415.943899999998</v>
      </c>
      <c r="H856" s="21">
        <v>24279.2333</v>
      </c>
      <c r="I856" s="22">
        <v>9.83</v>
      </c>
      <c r="J856" s="22">
        <v>4.71</v>
      </c>
      <c r="K856" s="22">
        <v>9.83</v>
      </c>
      <c r="L856" s="22">
        <v>175.21520000000001</v>
      </c>
      <c r="M856" s="78" t="s">
        <v>109</v>
      </c>
    </row>
    <row r="857" spans="1:13">
      <c r="A857" s="18" t="s">
        <v>556</v>
      </c>
      <c r="B857" s="19">
        <v>7.3335999999999997</v>
      </c>
      <c r="C857" s="20">
        <v>23179.870200000001</v>
      </c>
      <c r="D857" s="21">
        <v>17760.615399999999</v>
      </c>
      <c r="E857" s="21">
        <v>19746.420099999999</v>
      </c>
      <c r="F857" s="82">
        <v>26939.7389</v>
      </c>
      <c r="G857" s="21">
        <v>31655.790099999998</v>
      </c>
      <c r="H857" s="21">
        <v>24046.130399999998</v>
      </c>
      <c r="I857" s="22">
        <v>9.74</v>
      </c>
      <c r="J857" s="22">
        <v>2.48</v>
      </c>
      <c r="K857" s="22">
        <v>10.01</v>
      </c>
      <c r="L857" s="22">
        <v>173.137</v>
      </c>
      <c r="M857" s="78" t="s">
        <v>109</v>
      </c>
    </row>
    <row r="858" spans="1:13">
      <c r="A858" s="18" t="s">
        <v>557</v>
      </c>
      <c r="B858" s="19">
        <v>2.0118999999999998</v>
      </c>
      <c r="C858" s="20">
        <v>19430.089199999999</v>
      </c>
      <c r="D858" s="21">
        <v>17343.032200000001</v>
      </c>
      <c r="E858" s="21">
        <v>18122.4228</v>
      </c>
      <c r="F858" s="82">
        <v>25029.1666</v>
      </c>
      <c r="G858" s="21">
        <v>37781.31</v>
      </c>
      <c r="H858" s="21">
        <v>23526.918799999999</v>
      </c>
      <c r="I858" s="22">
        <v>7.06</v>
      </c>
      <c r="J858" s="22">
        <v>3.24</v>
      </c>
      <c r="K858" s="22">
        <v>10.66</v>
      </c>
      <c r="L858" s="22">
        <v>172.72110000000001</v>
      </c>
      <c r="M858" s="78" t="s">
        <v>109</v>
      </c>
    </row>
    <row r="859" spans="1:13">
      <c r="A859" s="18" t="s">
        <v>1101</v>
      </c>
      <c r="B859" s="19">
        <v>0.51880000000000004</v>
      </c>
      <c r="C859" s="20">
        <v>25331.9431</v>
      </c>
      <c r="D859" s="21">
        <v>18963.833299999998</v>
      </c>
      <c r="E859" s="21">
        <v>21611.765599999999</v>
      </c>
      <c r="F859" s="82">
        <v>28941.162100000001</v>
      </c>
      <c r="G859" s="21">
        <v>32647.4637</v>
      </c>
      <c r="H859" s="21">
        <v>25678.694</v>
      </c>
      <c r="I859" s="22">
        <v>16.059999999999999</v>
      </c>
      <c r="J859" s="22">
        <v>6.22</v>
      </c>
      <c r="K859" s="22">
        <v>10.9</v>
      </c>
      <c r="L859" s="22">
        <v>168.2929</v>
      </c>
      <c r="M859" s="78" t="s">
        <v>109</v>
      </c>
    </row>
    <row r="860" spans="1:13">
      <c r="A860" s="18" t="s">
        <v>558</v>
      </c>
      <c r="B860" s="19">
        <v>6.5225999999999997</v>
      </c>
      <c r="C860" s="20">
        <v>22980.362000000001</v>
      </c>
      <c r="D860" s="21">
        <v>18145.627899999999</v>
      </c>
      <c r="E860" s="21">
        <v>20119.642199999998</v>
      </c>
      <c r="F860" s="82">
        <v>28063.728500000001</v>
      </c>
      <c r="G860" s="21">
        <v>32794.974199999997</v>
      </c>
      <c r="H860" s="21">
        <v>24594.187999999998</v>
      </c>
      <c r="I860" s="22">
        <v>15.98</v>
      </c>
      <c r="J860" s="22">
        <v>1.94</v>
      </c>
      <c r="K860" s="22">
        <v>11.05</v>
      </c>
      <c r="L860" s="22">
        <v>171.97669999999999</v>
      </c>
      <c r="M860" s="78" t="s">
        <v>109</v>
      </c>
    </row>
    <row r="861" spans="1:13">
      <c r="A861" s="18" t="s">
        <v>701</v>
      </c>
      <c r="B861" s="19">
        <v>1.3109999999999999</v>
      </c>
      <c r="C861" s="20">
        <v>23467.889899999998</v>
      </c>
      <c r="D861" s="21">
        <v>18207.833299999998</v>
      </c>
      <c r="E861" s="21">
        <v>19067.146700000001</v>
      </c>
      <c r="F861" s="82">
        <v>28706.9895</v>
      </c>
      <c r="G861" s="21">
        <v>33287.638599999998</v>
      </c>
      <c r="H861" s="21">
        <v>25599.682799999999</v>
      </c>
      <c r="I861" s="22">
        <v>9.85</v>
      </c>
      <c r="J861" s="22">
        <v>1.98</v>
      </c>
      <c r="K861" s="22">
        <v>9.5399999999999991</v>
      </c>
      <c r="L861" s="22">
        <v>172.6566</v>
      </c>
      <c r="M861" s="78" t="s">
        <v>105</v>
      </c>
    </row>
    <row r="862" spans="1:13">
      <c r="A862" s="18" t="s">
        <v>1102</v>
      </c>
      <c r="B862" s="19">
        <v>4.2247000000000003</v>
      </c>
      <c r="C862" s="20">
        <v>21204.338400000001</v>
      </c>
      <c r="D862" s="21">
        <v>17373.370999999999</v>
      </c>
      <c r="E862" s="21">
        <v>18052.803400000001</v>
      </c>
      <c r="F862" s="82">
        <v>27160.247500000001</v>
      </c>
      <c r="G862" s="21">
        <v>31629.255000000001</v>
      </c>
      <c r="H862" s="21">
        <v>23095.256399999998</v>
      </c>
      <c r="I862" s="22">
        <v>8.93</v>
      </c>
      <c r="J862" s="22">
        <v>2.09</v>
      </c>
      <c r="K862" s="22">
        <v>10.08</v>
      </c>
      <c r="L862" s="22">
        <v>172.11189999999999</v>
      </c>
      <c r="M862" s="78" t="s">
        <v>109</v>
      </c>
    </row>
    <row r="863" spans="1:13">
      <c r="A863" s="12" t="s">
        <v>559</v>
      </c>
      <c r="B863" s="13">
        <v>0.64</v>
      </c>
      <c r="C863" s="14">
        <v>23712.5</v>
      </c>
      <c r="D863" s="15">
        <v>16483.749599999999</v>
      </c>
      <c r="E863" s="15">
        <v>20463.7186</v>
      </c>
      <c r="F863" s="82">
        <v>26901.9709</v>
      </c>
      <c r="G863" s="15">
        <v>30435.7562</v>
      </c>
      <c r="H863" s="15">
        <v>23826.4941</v>
      </c>
      <c r="I863" s="16">
        <v>13.25</v>
      </c>
      <c r="J863" s="16">
        <v>3.31</v>
      </c>
      <c r="K863" s="16">
        <v>11.99</v>
      </c>
      <c r="L863" s="16">
        <v>172.71360000000001</v>
      </c>
      <c r="M863" s="76" t="s">
        <v>105</v>
      </c>
    </row>
    <row r="864" spans="1:13">
      <c r="A864" s="12" t="s">
        <v>560</v>
      </c>
      <c r="B864" s="13">
        <v>1.6279999999999999</v>
      </c>
      <c r="C864" s="14">
        <v>27103.742200000001</v>
      </c>
      <c r="D864" s="15">
        <v>18109.677</v>
      </c>
      <c r="E864" s="15">
        <v>18940.969700000001</v>
      </c>
      <c r="F864" s="82">
        <v>34646.846100000002</v>
      </c>
      <c r="G864" s="15">
        <v>41727.948900000003</v>
      </c>
      <c r="H864" s="15">
        <v>29293.967700000001</v>
      </c>
      <c r="I864" s="16">
        <v>20.21</v>
      </c>
      <c r="J864" s="16">
        <v>0.49</v>
      </c>
      <c r="K864" s="16">
        <v>9.68</v>
      </c>
      <c r="L864" s="16">
        <v>171.3235</v>
      </c>
      <c r="M864" s="76" t="s">
        <v>149</v>
      </c>
    </row>
    <row r="865" spans="1:13">
      <c r="A865" s="12" t="s">
        <v>561</v>
      </c>
      <c r="B865" s="13">
        <v>1.9761</v>
      </c>
      <c r="C865" s="14">
        <v>26133.7791</v>
      </c>
      <c r="D865" s="15">
        <v>18436.2745</v>
      </c>
      <c r="E865" s="15">
        <v>23956.1387</v>
      </c>
      <c r="F865" s="82">
        <v>32416.338899999999</v>
      </c>
      <c r="G865" s="15">
        <v>37358.887699999999</v>
      </c>
      <c r="H865" s="15">
        <v>28182.103500000001</v>
      </c>
      <c r="I865" s="16">
        <v>17.52</v>
      </c>
      <c r="J865" s="16">
        <v>2.21</v>
      </c>
      <c r="K865" s="16">
        <v>11.67</v>
      </c>
      <c r="L865" s="16">
        <v>176.3629</v>
      </c>
      <c r="M865" s="76" t="s">
        <v>105</v>
      </c>
    </row>
    <row r="866" spans="1:13">
      <c r="A866" s="12" t="s">
        <v>562</v>
      </c>
      <c r="B866" s="13">
        <v>0.53739999999999999</v>
      </c>
      <c r="C866" s="14">
        <v>38878.230300000003</v>
      </c>
      <c r="D866" s="15">
        <v>31837.346799999999</v>
      </c>
      <c r="E866" s="15">
        <v>35221.862099999998</v>
      </c>
      <c r="F866" s="82">
        <v>41029.887300000002</v>
      </c>
      <c r="G866" s="15">
        <v>45515.453200000004</v>
      </c>
      <c r="H866" s="15">
        <v>38725.428200000002</v>
      </c>
      <c r="I866" s="16">
        <v>20.79</v>
      </c>
      <c r="J866" s="16">
        <v>6.7</v>
      </c>
      <c r="K866" s="16">
        <v>12.96</v>
      </c>
      <c r="L866" s="16">
        <v>166.0889</v>
      </c>
      <c r="M866" s="76" t="s">
        <v>109</v>
      </c>
    </row>
    <row r="867" spans="1:13">
      <c r="A867" s="18" t="s">
        <v>1103</v>
      </c>
      <c r="B867" s="19">
        <v>0.15679999999999999</v>
      </c>
      <c r="C867" s="20">
        <v>40043.367899999997</v>
      </c>
      <c r="D867" s="21">
        <v>33582.281300000002</v>
      </c>
      <c r="E867" s="21">
        <v>37714.734900000003</v>
      </c>
      <c r="F867" s="82">
        <v>42588.023500000003</v>
      </c>
      <c r="G867" s="21">
        <v>46035.449800000002</v>
      </c>
      <c r="H867" s="21">
        <v>40334.244700000003</v>
      </c>
      <c r="I867" s="22">
        <v>21.91</v>
      </c>
      <c r="J867" s="22">
        <v>6</v>
      </c>
      <c r="K867" s="22">
        <v>11.37</v>
      </c>
      <c r="L867" s="22">
        <v>165.935</v>
      </c>
      <c r="M867" s="78" t="s">
        <v>109</v>
      </c>
    </row>
    <row r="868" spans="1:13">
      <c r="A868" s="18" t="s">
        <v>1104</v>
      </c>
      <c r="B868" s="19">
        <v>0.1462</v>
      </c>
      <c r="C868" s="20">
        <v>39069.611299999997</v>
      </c>
      <c r="D868" s="21">
        <v>34842.657899999998</v>
      </c>
      <c r="E868" s="21">
        <v>37042.035799999998</v>
      </c>
      <c r="F868" s="82">
        <v>40999.826099999998</v>
      </c>
      <c r="G868" s="21">
        <v>42180.468200000003</v>
      </c>
      <c r="H868" s="21">
        <v>39071.004699999998</v>
      </c>
      <c r="I868" s="22">
        <v>21.13</v>
      </c>
      <c r="J868" s="22">
        <v>7.42</v>
      </c>
      <c r="K868" s="22">
        <v>11.58</v>
      </c>
      <c r="L868" s="22">
        <v>161.80590000000001</v>
      </c>
      <c r="M868" s="78" t="s">
        <v>242</v>
      </c>
    </row>
    <row r="869" spans="1:13">
      <c r="A869" s="18" t="s">
        <v>1105</v>
      </c>
      <c r="B869" s="19">
        <v>0.19889999999999999</v>
      </c>
      <c r="C869" s="20">
        <v>37186.360099999998</v>
      </c>
      <c r="D869" s="21">
        <v>30494.7248</v>
      </c>
      <c r="E869" s="21">
        <v>32950.817600000002</v>
      </c>
      <c r="F869" s="82">
        <v>40855.063000000002</v>
      </c>
      <c r="G869" s="21">
        <v>45515.453200000004</v>
      </c>
      <c r="H869" s="21">
        <v>37608.233399999997</v>
      </c>
      <c r="I869" s="22">
        <v>18.89</v>
      </c>
      <c r="J869" s="22">
        <v>7.82</v>
      </c>
      <c r="K869" s="22">
        <v>14.82</v>
      </c>
      <c r="L869" s="22">
        <v>170.64439999999999</v>
      </c>
      <c r="M869" s="78" t="s">
        <v>242</v>
      </c>
    </row>
    <row r="870" spans="1:13">
      <c r="A870" s="12" t="s">
        <v>563</v>
      </c>
      <c r="B870" s="13">
        <v>5.1227</v>
      </c>
      <c r="C870" s="14">
        <v>30188.4208</v>
      </c>
      <c r="D870" s="15">
        <v>17337.380799999999</v>
      </c>
      <c r="E870" s="15">
        <v>20847.5298</v>
      </c>
      <c r="F870" s="82">
        <v>37492.250500000002</v>
      </c>
      <c r="G870" s="15">
        <v>44007.729800000001</v>
      </c>
      <c r="H870" s="15">
        <v>30468.356800000001</v>
      </c>
      <c r="I870" s="16">
        <v>15.93</v>
      </c>
      <c r="J870" s="16">
        <v>2.71</v>
      </c>
      <c r="K870" s="16">
        <v>11.15</v>
      </c>
      <c r="L870" s="16">
        <v>177.76560000000001</v>
      </c>
      <c r="M870" s="76" t="s">
        <v>105</v>
      </c>
    </row>
    <row r="871" spans="1:13">
      <c r="A871" s="18" t="s">
        <v>1106</v>
      </c>
      <c r="B871" s="19">
        <v>1.4401999999999999</v>
      </c>
      <c r="C871" s="20">
        <v>30188.4208</v>
      </c>
      <c r="D871" s="21">
        <v>20847.5298</v>
      </c>
      <c r="E871" s="21">
        <v>21017.446800000002</v>
      </c>
      <c r="F871" s="82">
        <v>38444.679300000003</v>
      </c>
      <c r="G871" s="21">
        <v>44556.173999999999</v>
      </c>
      <c r="H871" s="21">
        <v>31224.637999999999</v>
      </c>
      <c r="I871" s="22">
        <v>21.93</v>
      </c>
      <c r="J871" s="22">
        <v>1.79</v>
      </c>
      <c r="K871" s="22">
        <v>9.9600000000000009</v>
      </c>
      <c r="L871" s="22">
        <v>176.4776</v>
      </c>
      <c r="M871" s="78" t="s">
        <v>149</v>
      </c>
    </row>
    <row r="872" spans="1:13">
      <c r="A872" s="18" t="s">
        <v>564</v>
      </c>
      <c r="B872" s="19">
        <v>2.871</v>
      </c>
      <c r="C872" s="20">
        <v>33537.735800000002</v>
      </c>
      <c r="D872" s="21">
        <v>19311.679</v>
      </c>
      <c r="E872" s="21">
        <v>27862.963800000001</v>
      </c>
      <c r="F872" s="82">
        <v>38709.743999999999</v>
      </c>
      <c r="G872" s="21">
        <v>44765.120300000002</v>
      </c>
      <c r="H872" s="21">
        <v>33449.738299999997</v>
      </c>
      <c r="I872" s="22">
        <v>15.35</v>
      </c>
      <c r="J872" s="22">
        <v>3.53</v>
      </c>
      <c r="K872" s="22">
        <v>12.17</v>
      </c>
      <c r="L872" s="22">
        <v>179.70410000000001</v>
      </c>
      <c r="M872" s="78" t="s">
        <v>109</v>
      </c>
    </row>
    <row r="873" spans="1:13">
      <c r="A873" s="12" t="s">
        <v>565</v>
      </c>
      <c r="B873" s="13">
        <v>17.494599999999998</v>
      </c>
      <c r="C873" s="14">
        <v>19499.264800000001</v>
      </c>
      <c r="D873" s="15">
        <v>17299.693599999999</v>
      </c>
      <c r="E873" s="15">
        <v>17829.408100000001</v>
      </c>
      <c r="F873" s="82">
        <v>23684.450400000002</v>
      </c>
      <c r="G873" s="15">
        <v>31069.9617</v>
      </c>
      <c r="H873" s="15">
        <v>22287.3233</v>
      </c>
      <c r="I873" s="16">
        <v>4.8</v>
      </c>
      <c r="J873" s="16">
        <v>0.66</v>
      </c>
      <c r="K873" s="16">
        <v>9.58</v>
      </c>
      <c r="L873" s="16">
        <v>174.4528</v>
      </c>
      <c r="M873" s="76" t="s">
        <v>109</v>
      </c>
    </row>
    <row r="874" spans="1:13">
      <c r="A874" s="12" t="s">
        <v>566</v>
      </c>
      <c r="B874" s="13">
        <v>7.2634999999999996</v>
      </c>
      <c r="C874" s="14">
        <v>27259</v>
      </c>
      <c r="D874" s="15">
        <v>18257.755300000001</v>
      </c>
      <c r="E874" s="15">
        <v>22885.5864</v>
      </c>
      <c r="F874" s="82">
        <v>34573.653899999998</v>
      </c>
      <c r="G874" s="15">
        <v>42873.467199999999</v>
      </c>
      <c r="H874" s="15">
        <v>29305.031800000001</v>
      </c>
      <c r="I874" s="16">
        <v>10.83</v>
      </c>
      <c r="J874" s="16">
        <v>5.45</v>
      </c>
      <c r="K874" s="16">
        <v>12.8</v>
      </c>
      <c r="L874" s="16">
        <v>171.99719999999999</v>
      </c>
      <c r="M874" s="76" t="s">
        <v>109</v>
      </c>
    </row>
    <row r="875" spans="1:13">
      <c r="A875" s="12" t="s">
        <v>567</v>
      </c>
      <c r="B875" s="13">
        <v>54.817999999999998</v>
      </c>
      <c r="C875" s="14">
        <v>27312.449700000001</v>
      </c>
      <c r="D875" s="15">
        <v>18290.577499999999</v>
      </c>
      <c r="E875" s="15">
        <v>21044.811399999999</v>
      </c>
      <c r="F875" s="82">
        <v>34810.961900000002</v>
      </c>
      <c r="G875" s="15">
        <v>41522.468500000003</v>
      </c>
      <c r="H875" s="15">
        <v>28962.706300000002</v>
      </c>
      <c r="I875" s="16">
        <v>12.82</v>
      </c>
      <c r="J875" s="16">
        <v>4.3600000000000003</v>
      </c>
      <c r="K875" s="16">
        <v>11.89</v>
      </c>
      <c r="L875" s="16">
        <v>171.55420000000001</v>
      </c>
      <c r="M875" s="76" t="s">
        <v>109</v>
      </c>
    </row>
    <row r="876" spans="1:13">
      <c r="A876" s="18" t="s">
        <v>568</v>
      </c>
      <c r="B876" s="19">
        <v>18.752700000000001</v>
      </c>
      <c r="C876" s="20">
        <v>31793.319299999999</v>
      </c>
      <c r="D876" s="21">
        <v>22125.7317</v>
      </c>
      <c r="E876" s="21">
        <v>26270.931</v>
      </c>
      <c r="F876" s="82">
        <v>38448.968800000002</v>
      </c>
      <c r="G876" s="21">
        <v>44218.359499999999</v>
      </c>
      <c r="H876" s="21">
        <v>32846.694000000003</v>
      </c>
      <c r="I876" s="22">
        <v>15.5</v>
      </c>
      <c r="J876" s="22">
        <v>5.76</v>
      </c>
      <c r="K876" s="22">
        <v>12.28</v>
      </c>
      <c r="L876" s="22">
        <v>172.13579999999999</v>
      </c>
      <c r="M876" s="78" t="s">
        <v>109</v>
      </c>
    </row>
    <row r="877" spans="1:13">
      <c r="A877" s="18" t="s">
        <v>569</v>
      </c>
      <c r="B877" s="19">
        <v>27.229500000000002</v>
      </c>
      <c r="C877" s="20">
        <v>24977.3505</v>
      </c>
      <c r="D877" s="21">
        <v>18179.6666</v>
      </c>
      <c r="E877" s="21">
        <v>20303.374500000002</v>
      </c>
      <c r="F877" s="82">
        <v>32317.659299999999</v>
      </c>
      <c r="G877" s="21">
        <v>40034.046399999999</v>
      </c>
      <c r="H877" s="21">
        <v>27506.862700000001</v>
      </c>
      <c r="I877" s="22">
        <v>11.69</v>
      </c>
      <c r="J877" s="22">
        <v>3.67</v>
      </c>
      <c r="K877" s="22">
        <v>11.94</v>
      </c>
      <c r="L877" s="22">
        <v>171.83019999999999</v>
      </c>
      <c r="M877" s="78" t="s">
        <v>109</v>
      </c>
    </row>
    <row r="878" spans="1:13">
      <c r="A878" s="18" t="s">
        <v>570</v>
      </c>
      <c r="B878" s="19">
        <v>6.4127999999999998</v>
      </c>
      <c r="C878" s="20">
        <v>22222.266100000001</v>
      </c>
      <c r="D878" s="21">
        <v>17680.3616</v>
      </c>
      <c r="E878" s="21">
        <v>18861.263800000001</v>
      </c>
      <c r="F878" s="82">
        <v>30217.739399999999</v>
      </c>
      <c r="G878" s="21">
        <v>39439.392899999999</v>
      </c>
      <c r="H878" s="21">
        <v>25672.398000000001</v>
      </c>
      <c r="I878" s="22">
        <v>10.61</v>
      </c>
      <c r="J878" s="22">
        <v>2.78</v>
      </c>
      <c r="K878" s="22">
        <v>11.21</v>
      </c>
      <c r="L878" s="22">
        <v>170.2105</v>
      </c>
      <c r="M878" s="78" t="s">
        <v>105</v>
      </c>
    </row>
    <row r="879" spans="1:13">
      <c r="A879" s="12" t="s">
        <v>571</v>
      </c>
      <c r="B879" s="13">
        <v>23.389900000000001</v>
      </c>
      <c r="C879" s="14">
        <v>28411.608899999999</v>
      </c>
      <c r="D879" s="15">
        <v>17575.760300000002</v>
      </c>
      <c r="E879" s="15">
        <v>20736.7873</v>
      </c>
      <c r="F879" s="82">
        <v>35254.461900000002</v>
      </c>
      <c r="G879" s="15">
        <v>41361.518300000003</v>
      </c>
      <c r="H879" s="15">
        <v>29307.696800000002</v>
      </c>
      <c r="I879" s="16">
        <v>12.79</v>
      </c>
      <c r="J879" s="16">
        <v>3.19</v>
      </c>
      <c r="K879" s="16">
        <v>10.65</v>
      </c>
      <c r="L879" s="16">
        <v>172.54069999999999</v>
      </c>
      <c r="M879" s="76" t="s">
        <v>109</v>
      </c>
    </row>
    <row r="880" spans="1:13">
      <c r="A880" s="18" t="s">
        <v>572</v>
      </c>
      <c r="B880" s="19">
        <v>15.6205</v>
      </c>
      <c r="C880" s="20">
        <v>29040.652600000001</v>
      </c>
      <c r="D880" s="21">
        <v>18026.4166</v>
      </c>
      <c r="E880" s="21">
        <v>22221.178899999999</v>
      </c>
      <c r="F880" s="82">
        <v>35147.185799999999</v>
      </c>
      <c r="G880" s="21">
        <v>40965.112999999998</v>
      </c>
      <c r="H880" s="21">
        <v>29477.6073</v>
      </c>
      <c r="I880" s="22">
        <v>12.42</v>
      </c>
      <c r="J880" s="22">
        <v>2.84</v>
      </c>
      <c r="K880" s="22">
        <v>10.87</v>
      </c>
      <c r="L880" s="22">
        <v>172.1953</v>
      </c>
      <c r="M880" s="78" t="s">
        <v>109</v>
      </c>
    </row>
    <row r="881" spans="1:13">
      <c r="A881" s="18" t="s">
        <v>573</v>
      </c>
      <c r="B881" s="19">
        <v>2.0522</v>
      </c>
      <c r="C881" s="20">
        <v>25705.7785</v>
      </c>
      <c r="D881" s="21">
        <v>17315.626400000001</v>
      </c>
      <c r="E881" s="21">
        <v>19131.25</v>
      </c>
      <c r="F881" s="82">
        <v>35520.939100000003</v>
      </c>
      <c r="G881" s="21">
        <v>44203.673499999997</v>
      </c>
      <c r="H881" s="21">
        <v>28625.591700000001</v>
      </c>
      <c r="I881" s="22">
        <v>14.97</v>
      </c>
      <c r="J881" s="22">
        <v>5.8</v>
      </c>
      <c r="K881" s="22">
        <v>9.82</v>
      </c>
      <c r="L881" s="22">
        <v>173.45400000000001</v>
      </c>
      <c r="M881" s="78" t="s">
        <v>105</v>
      </c>
    </row>
    <row r="882" spans="1:13">
      <c r="A882" s="18" t="s">
        <v>574</v>
      </c>
      <c r="B882" s="19">
        <v>2.7214999999999998</v>
      </c>
      <c r="C882" s="20">
        <v>22554.714599999999</v>
      </c>
      <c r="D882" s="21">
        <v>17319.865000000002</v>
      </c>
      <c r="E882" s="21">
        <v>18562.370299999999</v>
      </c>
      <c r="F882" s="82">
        <v>35390.678999999996</v>
      </c>
      <c r="G882" s="21">
        <v>42434.567199999998</v>
      </c>
      <c r="H882" s="21">
        <v>26845.684300000001</v>
      </c>
      <c r="I882" s="22">
        <v>12.22</v>
      </c>
      <c r="J882" s="22">
        <v>1.08</v>
      </c>
      <c r="K882" s="22">
        <v>9.3699999999999992</v>
      </c>
      <c r="L882" s="22">
        <v>173.8656</v>
      </c>
      <c r="M882" s="78" t="s">
        <v>105</v>
      </c>
    </row>
    <row r="883" spans="1:13">
      <c r="A883" s="12" t="s">
        <v>575</v>
      </c>
      <c r="B883" s="13">
        <v>0.92820000000000003</v>
      </c>
      <c r="C883" s="14">
        <v>30944.398399999998</v>
      </c>
      <c r="D883" s="15">
        <v>20663.404900000001</v>
      </c>
      <c r="E883" s="15">
        <v>23007.994999999999</v>
      </c>
      <c r="F883" s="82">
        <v>34185.702499999999</v>
      </c>
      <c r="G883" s="15">
        <v>38062.439700000003</v>
      </c>
      <c r="H883" s="15">
        <v>30281.889200000001</v>
      </c>
      <c r="I883" s="16">
        <v>3.75</v>
      </c>
      <c r="J883" s="16">
        <v>7.03</v>
      </c>
      <c r="K883" s="16">
        <v>12.38</v>
      </c>
      <c r="L883" s="16">
        <v>170.24119999999999</v>
      </c>
      <c r="M883" s="76" t="s">
        <v>105</v>
      </c>
    </row>
    <row r="884" spans="1:13">
      <c r="A884" s="12" t="s">
        <v>576</v>
      </c>
      <c r="B884" s="13">
        <v>1.3644000000000001</v>
      </c>
      <c r="C884" s="14">
        <v>26307.543000000001</v>
      </c>
      <c r="D884" s="15">
        <v>18491.36</v>
      </c>
      <c r="E884" s="15">
        <v>21698.064699999999</v>
      </c>
      <c r="F884" s="82">
        <v>31029.904399999999</v>
      </c>
      <c r="G884" s="15">
        <v>35550.862999999998</v>
      </c>
      <c r="H884" s="15">
        <v>26882.619299999998</v>
      </c>
      <c r="I884" s="16">
        <v>8.8000000000000007</v>
      </c>
      <c r="J884" s="16">
        <v>4.24</v>
      </c>
      <c r="K884" s="16">
        <v>9.69</v>
      </c>
      <c r="L884" s="16">
        <v>170.70830000000001</v>
      </c>
      <c r="M884" s="76" t="s">
        <v>109</v>
      </c>
    </row>
    <row r="885" spans="1:13">
      <c r="A885" s="18" t="s">
        <v>1107</v>
      </c>
      <c r="B885" s="19">
        <v>1.2753000000000001</v>
      </c>
      <c r="C885" s="20">
        <v>26307.543000000001</v>
      </c>
      <c r="D885" s="21">
        <v>18491.36</v>
      </c>
      <c r="E885" s="21">
        <v>21346.3969</v>
      </c>
      <c r="F885" s="82">
        <v>31054.726299999998</v>
      </c>
      <c r="G885" s="21">
        <v>36007.930699999997</v>
      </c>
      <c r="H885" s="21">
        <v>26859.586299999999</v>
      </c>
      <c r="I885" s="22">
        <v>8.9</v>
      </c>
      <c r="J885" s="22">
        <v>4.25</v>
      </c>
      <c r="K885" s="22">
        <v>9.57</v>
      </c>
      <c r="L885" s="22">
        <v>170.60339999999999</v>
      </c>
      <c r="M885" s="78" t="s">
        <v>109</v>
      </c>
    </row>
    <row r="886" spans="1:13">
      <c r="A886" s="12" t="s">
        <v>577</v>
      </c>
      <c r="B886" s="13">
        <v>7.0777999999999999</v>
      </c>
      <c r="C886" s="14">
        <v>19816.361700000001</v>
      </c>
      <c r="D886" s="15">
        <v>17331.9166</v>
      </c>
      <c r="E886" s="15">
        <v>17981.953399999999</v>
      </c>
      <c r="F886" s="82">
        <v>22645.2834</v>
      </c>
      <c r="G886" s="15">
        <v>28552.202600000001</v>
      </c>
      <c r="H886" s="15">
        <v>21518.618299999998</v>
      </c>
      <c r="I886" s="16">
        <v>4.62</v>
      </c>
      <c r="J886" s="16">
        <v>3.46</v>
      </c>
      <c r="K886" s="16">
        <v>9.16</v>
      </c>
      <c r="L886" s="16">
        <v>173.46799999999999</v>
      </c>
      <c r="M886" s="76" t="s">
        <v>109</v>
      </c>
    </row>
    <row r="887" spans="1:13">
      <c r="A887" s="12" t="s">
        <v>578</v>
      </c>
      <c r="B887" s="13">
        <v>3.4262999999999999</v>
      </c>
      <c r="C887" s="14">
        <v>30054.299200000001</v>
      </c>
      <c r="D887" s="15">
        <v>24856.1666</v>
      </c>
      <c r="E887" s="15">
        <v>27044.2958</v>
      </c>
      <c r="F887" s="82">
        <v>37479.067300000002</v>
      </c>
      <c r="G887" s="15">
        <v>42779.580199999997</v>
      </c>
      <c r="H887" s="15">
        <v>32431.602699999999</v>
      </c>
      <c r="I887" s="16">
        <v>18.46</v>
      </c>
      <c r="J887" s="16">
        <v>7.25</v>
      </c>
      <c r="K887" s="16">
        <v>10.27</v>
      </c>
      <c r="L887" s="16">
        <v>178.82990000000001</v>
      </c>
      <c r="M887" s="76" t="s">
        <v>109</v>
      </c>
    </row>
    <row r="888" spans="1:13">
      <c r="A888" s="12" t="s">
        <v>579</v>
      </c>
      <c r="B888" s="13">
        <v>1.5852999999999999</v>
      </c>
      <c r="C888" s="14">
        <v>26269.583299999998</v>
      </c>
      <c r="D888" s="15">
        <v>20157.583299999998</v>
      </c>
      <c r="E888" s="15">
        <v>22270.7736</v>
      </c>
      <c r="F888" s="82">
        <v>31354.625100000001</v>
      </c>
      <c r="G888" s="15">
        <v>37789.7644</v>
      </c>
      <c r="H888" s="15">
        <v>27615.3963</v>
      </c>
      <c r="I888" s="16">
        <v>15.12</v>
      </c>
      <c r="J888" s="16">
        <v>4.1900000000000004</v>
      </c>
      <c r="K888" s="16">
        <v>11.41</v>
      </c>
      <c r="L888" s="16">
        <v>177.3322</v>
      </c>
      <c r="M888" s="76" t="s">
        <v>105</v>
      </c>
    </row>
    <row r="889" spans="1:13">
      <c r="A889" s="12" t="s">
        <v>580</v>
      </c>
      <c r="B889" s="13">
        <v>3.7848999999999999</v>
      </c>
      <c r="C889" s="14">
        <v>29320.890500000001</v>
      </c>
      <c r="D889" s="15">
        <v>20152.9565</v>
      </c>
      <c r="E889" s="15">
        <v>24514.5183</v>
      </c>
      <c r="F889" s="82">
        <v>34400.483200000002</v>
      </c>
      <c r="G889" s="15">
        <v>41772.6351</v>
      </c>
      <c r="H889" s="15">
        <v>30183.160800000001</v>
      </c>
      <c r="I889" s="16">
        <v>13.53</v>
      </c>
      <c r="J889" s="16">
        <v>4.75</v>
      </c>
      <c r="K889" s="16">
        <v>15.24</v>
      </c>
      <c r="L889" s="16">
        <v>174.86580000000001</v>
      </c>
      <c r="M889" s="76" t="s">
        <v>109</v>
      </c>
    </row>
    <row r="890" spans="1:13">
      <c r="A890" s="18" t="s">
        <v>1108</v>
      </c>
      <c r="B890" s="19">
        <v>0.496</v>
      </c>
      <c r="C890" s="20">
        <v>42488.549700000003</v>
      </c>
      <c r="D890" s="21">
        <v>34774.2696</v>
      </c>
      <c r="E890" s="21">
        <v>38483.651400000002</v>
      </c>
      <c r="F890" s="82">
        <v>45967.088499999998</v>
      </c>
      <c r="G890" s="21">
        <v>49561.854500000001</v>
      </c>
      <c r="H890" s="21">
        <v>41892.696199999998</v>
      </c>
      <c r="I890" s="22">
        <v>18.420000000000002</v>
      </c>
      <c r="J890" s="22">
        <v>7.06</v>
      </c>
      <c r="K890" s="22">
        <v>13.55</v>
      </c>
      <c r="L890" s="22">
        <v>165.26130000000001</v>
      </c>
      <c r="M890" s="78" t="s">
        <v>109</v>
      </c>
    </row>
    <row r="891" spans="1:13">
      <c r="A891" s="18" t="s">
        <v>1109</v>
      </c>
      <c r="B891" s="19">
        <v>0.68589999999999995</v>
      </c>
      <c r="C891" s="20">
        <v>33174.694600000003</v>
      </c>
      <c r="D891" s="21">
        <v>25276.25</v>
      </c>
      <c r="E891" s="21">
        <v>28656.451799999999</v>
      </c>
      <c r="F891" s="82">
        <v>37442.991600000001</v>
      </c>
      <c r="G891" s="21">
        <v>42472.436500000003</v>
      </c>
      <c r="H891" s="21">
        <v>33440.786200000002</v>
      </c>
      <c r="I891" s="22">
        <v>12.06</v>
      </c>
      <c r="J891" s="22">
        <v>8.06</v>
      </c>
      <c r="K891" s="22">
        <v>9.7799999999999994</v>
      </c>
      <c r="L891" s="22">
        <v>182.4049</v>
      </c>
      <c r="M891" s="78" t="s">
        <v>109</v>
      </c>
    </row>
    <row r="892" spans="1:13">
      <c r="A892" s="12" t="s">
        <v>581</v>
      </c>
      <c r="B892" s="13">
        <v>1.5709</v>
      </c>
      <c r="C892" s="14">
        <v>18009</v>
      </c>
      <c r="D892" s="15">
        <v>17591.1666</v>
      </c>
      <c r="E892" s="15">
        <v>17643.5</v>
      </c>
      <c r="F892" s="82">
        <v>20118.033100000001</v>
      </c>
      <c r="G892" s="15">
        <v>28223.1247</v>
      </c>
      <c r="H892" s="15">
        <v>20597.719499999999</v>
      </c>
      <c r="I892" s="16">
        <v>3.97</v>
      </c>
      <c r="J892" s="16">
        <v>2.1</v>
      </c>
      <c r="K892" s="16">
        <v>8.44</v>
      </c>
      <c r="L892" s="16">
        <v>172.8896</v>
      </c>
      <c r="M892" s="76" t="s">
        <v>109</v>
      </c>
    </row>
    <row r="893" spans="1:13">
      <c r="A893" s="12" t="s">
        <v>582</v>
      </c>
      <c r="B893" s="13">
        <v>5.0202999999999998</v>
      </c>
      <c r="C893" s="14">
        <v>20202.722900000001</v>
      </c>
      <c r="D893" s="15">
        <v>17342.1666</v>
      </c>
      <c r="E893" s="15">
        <v>18435.4588</v>
      </c>
      <c r="F893" s="82">
        <v>29096.560000000001</v>
      </c>
      <c r="G893" s="15">
        <v>36334.640899999999</v>
      </c>
      <c r="H893" s="15">
        <v>24750.851600000002</v>
      </c>
      <c r="I893" s="16">
        <v>8.8800000000000008</v>
      </c>
      <c r="J893" s="16">
        <v>1.97</v>
      </c>
      <c r="K893" s="16">
        <v>10.32</v>
      </c>
      <c r="L893" s="16">
        <v>173.71260000000001</v>
      </c>
      <c r="M893" s="76" t="s">
        <v>105</v>
      </c>
    </row>
    <row r="894" spans="1:13">
      <c r="A894" s="12" t="s">
        <v>583</v>
      </c>
      <c r="B894" s="13">
        <v>0.38179999999999997</v>
      </c>
      <c r="C894" s="14">
        <v>40387.031799999997</v>
      </c>
      <c r="D894" s="15">
        <v>29927.657999999999</v>
      </c>
      <c r="E894" s="15">
        <v>33980.292200000004</v>
      </c>
      <c r="F894" s="82">
        <v>42937.376100000001</v>
      </c>
      <c r="G894" s="15">
        <v>48448.340499999998</v>
      </c>
      <c r="H894" s="15">
        <v>39567.181900000003</v>
      </c>
      <c r="I894" s="16">
        <v>19.13</v>
      </c>
      <c r="J894" s="16">
        <v>0.66</v>
      </c>
      <c r="K894" s="16">
        <v>11.87</v>
      </c>
      <c r="L894" s="16">
        <v>163.5701</v>
      </c>
      <c r="M894" s="76" t="s">
        <v>109</v>
      </c>
    </row>
  </sheetData>
  <mergeCells count="17">
    <mergeCell ref="H6:H7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  <mergeCell ref="I6:K6"/>
    <mergeCell ref="M5:M8"/>
    <mergeCell ref="D6:D7"/>
    <mergeCell ref="E6:E7"/>
    <mergeCell ref="F6:F7"/>
    <mergeCell ref="G6:G7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DEDF4-3733-4297-9D14-6777F5438614}">
  <dimension ref="A1:U678"/>
  <sheetViews>
    <sheetView workbookViewId="0"/>
  </sheetViews>
  <sheetFormatPr defaultColWidth="8.42578125" defaultRowHeight="12.75"/>
  <cols>
    <col min="1" max="1" width="72.140625" style="7" bestFit="1" customWidth="1"/>
    <col min="2" max="2" width="16.5703125" style="7" customWidth="1"/>
    <col min="3" max="3" width="14.42578125" style="7" customWidth="1"/>
    <col min="4" max="7" width="10.140625" style="23" customWidth="1"/>
    <col min="8" max="12" width="10.140625" style="24" customWidth="1"/>
    <col min="13" max="13" width="7.85546875" style="7" bestFit="1" customWidth="1"/>
    <col min="14" max="14" width="9.28515625" style="51" bestFit="1" customWidth="1"/>
    <col min="15" max="15" width="21.140625" style="51" bestFit="1" customWidth="1"/>
    <col min="16" max="16" width="11.42578125" style="51" customWidth="1"/>
    <col min="17" max="21" width="9.7109375" style="7" customWidth="1"/>
    <col min="22" max="16384" width="8.42578125" style="7"/>
  </cols>
  <sheetData>
    <row r="1" spans="1:21" s="6" customFormat="1" ht="23.85" customHeight="1" thickBot="1">
      <c r="A1" s="3" t="s">
        <v>584</v>
      </c>
      <c r="B1" s="4"/>
      <c r="C1" s="5" t="s">
        <v>1110</v>
      </c>
      <c r="D1" s="3" t="s">
        <v>584</v>
      </c>
      <c r="E1" s="4"/>
      <c r="F1" s="4"/>
      <c r="G1" s="4"/>
      <c r="H1" s="4"/>
      <c r="I1" s="4"/>
      <c r="J1" s="4"/>
      <c r="K1" s="4"/>
      <c r="L1" s="5" t="s">
        <v>1110</v>
      </c>
      <c r="N1" s="53"/>
      <c r="O1" s="54" t="s">
        <v>585</v>
      </c>
      <c r="P1" s="53" t="s">
        <v>585</v>
      </c>
      <c r="Q1" s="54" t="s">
        <v>735</v>
      </c>
    </row>
    <row r="2" spans="1:21">
      <c r="A2" s="52"/>
      <c r="B2" s="55"/>
      <c r="C2" s="55"/>
      <c r="D2" s="56"/>
      <c r="E2" s="56"/>
      <c r="F2" s="56"/>
      <c r="G2" s="56"/>
      <c r="H2" s="56"/>
      <c r="I2" s="55"/>
      <c r="J2" s="57"/>
      <c r="K2" s="57"/>
      <c r="L2" s="58"/>
      <c r="M2" s="57"/>
      <c r="N2" s="7"/>
      <c r="O2" s="57"/>
      <c r="P2" s="57"/>
      <c r="Q2" s="57"/>
      <c r="R2" s="57"/>
      <c r="S2" s="57"/>
      <c r="T2" s="57"/>
      <c r="U2" s="57"/>
    </row>
    <row r="3" spans="1:21" ht="20.45" customHeight="1">
      <c r="A3" s="207" t="s">
        <v>586</v>
      </c>
      <c r="B3" s="207"/>
      <c r="C3" s="207"/>
      <c r="D3" s="221" t="s">
        <v>586</v>
      </c>
      <c r="E3" s="221"/>
      <c r="F3" s="221"/>
      <c r="G3" s="221"/>
      <c r="H3" s="221"/>
      <c r="I3" s="221"/>
      <c r="J3" s="221"/>
      <c r="K3" s="221"/>
      <c r="L3" s="221"/>
      <c r="M3" s="57"/>
      <c r="N3" s="7"/>
      <c r="O3" s="57"/>
      <c r="P3" s="57"/>
      <c r="Q3" s="57"/>
      <c r="R3" s="57"/>
      <c r="S3" s="57"/>
      <c r="T3" s="57"/>
      <c r="U3" s="57"/>
    </row>
    <row r="4" spans="1:21" ht="15.75">
      <c r="A4" s="208"/>
      <c r="B4" s="208"/>
      <c r="C4" s="208"/>
      <c r="D4" s="222"/>
      <c r="E4" s="222"/>
      <c r="F4" s="222"/>
      <c r="G4" s="222"/>
      <c r="H4" s="222"/>
      <c r="I4" s="222"/>
      <c r="J4" s="222"/>
      <c r="K4" s="222"/>
      <c r="L4" s="222"/>
      <c r="M4" s="57"/>
      <c r="N4" s="7"/>
      <c r="O4" s="57"/>
      <c r="P4" s="57"/>
      <c r="Q4" s="57"/>
      <c r="R4" s="57"/>
      <c r="S4" s="57"/>
      <c r="T4" s="57"/>
      <c r="U4" s="57"/>
    </row>
    <row r="5" spans="1:21" s="8" customFormat="1" ht="15" customHeight="1">
      <c r="A5" s="209" t="s">
        <v>84</v>
      </c>
      <c r="B5" s="212" t="s">
        <v>85</v>
      </c>
      <c r="C5" s="213" t="s">
        <v>587</v>
      </c>
      <c r="D5" s="212" t="s">
        <v>588</v>
      </c>
      <c r="E5" s="212"/>
      <c r="F5" s="212"/>
      <c r="G5" s="212"/>
      <c r="H5" s="212" t="s">
        <v>587</v>
      </c>
      <c r="I5" s="212"/>
      <c r="J5" s="212"/>
      <c r="K5" s="212"/>
      <c r="L5" s="212" t="s">
        <v>88</v>
      </c>
    </row>
    <row r="6" spans="1:21" s="8" customFormat="1" ht="15" customHeight="1">
      <c r="A6" s="210"/>
      <c r="B6" s="212"/>
      <c r="C6" s="214"/>
      <c r="D6" s="212" t="s">
        <v>90</v>
      </c>
      <c r="E6" s="212" t="s">
        <v>91</v>
      </c>
      <c r="F6" s="223" t="s">
        <v>92</v>
      </c>
      <c r="G6" s="212" t="s">
        <v>93</v>
      </c>
      <c r="H6" s="212" t="s">
        <v>94</v>
      </c>
      <c r="I6" s="215" t="s">
        <v>95</v>
      </c>
      <c r="J6" s="216"/>
      <c r="K6" s="217"/>
      <c r="L6" s="212"/>
    </row>
    <row r="7" spans="1:21" s="8" customFormat="1">
      <c r="A7" s="210"/>
      <c r="B7" s="212"/>
      <c r="C7" s="9" t="s">
        <v>96</v>
      </c>
      <c r="D7" s="212"/>
      <c r="E7" s="212"/>
      <c r="F7" s="223"/>
      <c r="G7" s="212"/>
      <c r="H7" s="212"/>
      <c r="I7" s="10" t="s">
        <v>97</v>
      </c>
      <c r="J7" s="10" t="s">
        <v>98</v>
      </c>
      <c r="K7" s="10" t="s">
        <v>99</v>
      </c>
      <c r="L7" s="212"/>
    </row>
    <row r="8" spans="1:21" s="8" customFormat="1" ht="13.5" thickBot="1">
      <c r="A8" s="211"/>
      <c r="B8" s="11" t="s">
        <v>100</v>
      </c>
      <c r="C8" s="11" t="s">
        <v>101</v>
      </c>
      <c r="D8" s="11" t="s">
        <v>101</v>
      </c>
      <c r="E8" s="11" t="s">
        <v>101</v>
      </c>
      <c r="F8" s="84" t="s">
        <v>101</v>
      </c>
      <c r="G8" s="11" t="s">
        <v>101</v>
      </c>
      <c r="H8" s="11" t="s">
        <v>101</v>
      </c>
      <c r="I8" s="11" t="s">
        <v>102</v>
      </c>
      <c r="J8" s="11" t="s">
        <v>102</v>
      </c>
      <c r="K8" s="11" t="s">
        <v>102</v>
      </c>
      <c r="L8" s="11" t="s">
        <v>103</v>
      </c>
    </row>
    <row r="9" spans="1:21" s="17" customFormat="1" ht="13.15" hidden="1" customHeight="1">
      <c r="A9" s="25"/>
      <c r="B9" s="25"/>
      <c r="C9" s="25"/>
      <c r="D9" s="26"/>
      <c r="E9" s="26"/>
      <c r="F9" s="85"/>
      <c r="G9" s="26"/>
      <c r="H9" s="27"/>
      <c r="I9" s="27"/>
      <c r="J9" s="27"/>
      <c r="K9" s="27"/>
      <c r="L9" s="27"/>
      <c r="M9" s="7"/>
      <c r="N9" s="51"/>
      <c r="O9" s="83"/>
      <c r="P9" s="83"/>
      <c r="Q9" s="8"/>
      <c r="R9" s="8"/>
      <c r="S9" s="8"/>
      <c r="T9" s="8"/>
      <c r="U9" s="8"/>
    </row>
    <row r="10" spans="1:21" s="17" customFormat="1" ht="13.15" customHeight="1">
      <c r="A10" s="12" t="s">
        <v>589</v>
      </c>
      <c r="B10" s="13">
        <v>6.7350000000000003</v>
      </c>
      <c r="C10" s="14">
        <v>65580.568700000003</v>
      </c>
      <c r="D10" s="15">
        <v>48896.605100000001</v>
      </c>
      <c r="E10" s="15">
        <v>55722.827100000002</v>
      </c>
      <c r="F10" s="86">
        <v>76058.630600000004</v>
      </c>
      <c r="G10" s="15">
        <v>85815.256800000003</v>
      </c>
      <c r="H10" s="15">
        <v>66524.471600000004</v>
      </c>
      <c r="I10" s="16">
        <v>0.84</v>
      </c>
      <c r="J10" s="16">
        <v>8.61</v>
      </c>
      <c r="K10" s="16">
        <v>0.04</v>
      </c>
      <c r="L10" s="16">
        <v>176.6935</v>
      </c>
      <c r="M10" s="7"/>
      <c r="N10" s="59"/>
      <c r="O10" s="59"/>
      <c r="P10" s="59"/>
      <c r="Q10" s="8"/>
      <c r="R10" s="8"/>
      <c r="S10" s="8"/>
      <c r="T10" s="8"/>
      <c r="U10" s="8"/>
    </row>
    <row r="11" spans="1:21" s="17" customFormat="1" ht="13.15" customHeight="1">
      <c r="A11" s="18" t="s">
        <v>590</v>
      </c>
      <c r="B11" s="19">
        <v>2.3696999999999999</v>
      </c>
      <c r="C11" s="20">
        <v>79435.3128</v>
      </c>
      <c r="D11" s="21">
        <v>70721.05</v>
      </c>
      <c r="E11" s="21">
        <v>73513.079899999997</v>
      </c>
      <c r="F11" s="86">
        <v>85800.248300000007</v>
      </c>
      <c r="G11" s="21">
        <v>91528.781400000007</v>
      </c>
      <c r="H11" s="21">
        <v>80633.373900000006</v>
      </c>
      <c r="I11" s="22">
        <v>1.31</v>
      </c>
      <c r="J11" s="22">
        <v>8.84</v>
      </c>
      <c r="K11" s="22">
        <v>0.08</v>
      </c>
      <c r="L11" s="22">
        <v>175.95320000000001</v>
      </c>
      <c r="M11" s="7"/>
      <c r="N11" s="59"/>
      <c r="O11" s="59"/>
      <c r="P11" s="59"/>
      <c r="Q11" s="8"/>
      <c r="R11" s="8"/>
      <c r="S11" s="8"/>
      <c r="T11" s="8"/>
      <c r="U11" s="8"/>
    </row>
    <row r="12" spans="1:21" s="17" customFormat="1" ht="13.15" customHeight="1">
      <c r="A12" s="18" t="s">
        <v>591</v>
      </c>
      <c r="B12" s="19">
        <v>4.32</v>
      </c>
      <c r="C12" s="20">
        <v>58469.414900000003</v>
      </c>
      <c r="D12" s="21">
        <v>46983.131300000001</v>
      </c>
      <c r="E12" s="21">
        <v>52355.350100000003</v>
      </c>
      <c r="F12" s="86">
        <v>64896.061199999996</v>
      </c>
      <c r="G12" s="21">
        <v>69187.583599999998</v>
      </c>
      <c r="H12" s="21">
        <v>58253.532299999999</v>
      </c>
      <c r="I12" s="22">
        <v>0.5</v>
      </c>
      <c r="J12" s="22">
        <v>8.48</v>
      </c>
      <c r="K12" s="22">
        <v>0.01</v>
      </c>
      <c r="L12" s="22">
        <v>177.1122</v>
      </c>
      <c r="M12" s="7"/>
      <c r="N12" s="59"/>
      <c r="O12" s="59"/>
      <c r="P12" s="59"/>
      <c r="Q12" s="8"/>
      <c r="R12" s="8"/>
      <c r="S12" s="8"/>
      <c r="T12" s="8"/>
      <c r="U12" s="8"/>
    </row>
    <row r="13" spans="1:21" s="17" customFormat="1" ht="13.15" customHeight="1">
      <c r="A13" s="12" t="s">
        <v>592</v>
      </c>
      <c r="B13" s="13">
        <v>8.7828999999999997</v>
      </c>
      <c r="C13" s="14">
        <v>37438.167200000004</v>
      </c>
      <c r="D13" s="15">
        <v>33090</v>
      </c>
      <c r="E13" s="15">
        <v>35014.830099999999</v>
      </c>
      <c r="F13" s="86">
        <v>41566.493499999997</v>
      </c>
      <c r="G13" s="15">
        <v>45034.616999999998</v>
      </c>
      <c r="H13" s="15">
        <v>38328.387699999999</v>
      </c>
      <c r="I13" s="16">
        <v>0.12</v>
      </c>
      <c r="J13" s="16">
        <v>7.2</v>
      </c>
      <c r="K13" s="16">
        <v>0</v>
      </c>
      <c r="L13" s="16">
        <v>177.36529999999999</v>
      </c>
      <c r="M13" s="7"/>
      <c r="N13" s="59"/>
      <c r="O13" s="59"/>
      <c r="P13" s="59"/>
      <c r="Q13" s="8"/>
      <c r="R13" s="8"/>
      <c r="S13" s="8"/>
      <c r="T13" s="8"/>
      <c r="U13" s="8"/>
    </row>
    <row r="14" spans="1:21" s="17" customFormat="1" ht="13.15" customHeight="1">
      <c r="A14" s="12" t="s">
        <v>593</v>
      </c>
      <c r="B14" s="13">
        <v>10.670199999999999</v>
      </c>
      <c r="C14" s="14">
        <v>48822.480900000002</v>
      </c>
      <c r="D14" s="15">
        <v>20070.724300000002</v>
      </c>
      <c r="E14" s="15">
        <v>43597.019099999998</v>
      </c>
      <c r="F14" s="86">
        <v>53344.256699999998</v>
      </c>
      <c r="G14" s="15">
        <v>57602.261899999998</v>
      </c>
      <c r="H14" s="15">
        <v>45627.033900000002</v>
      </c>
      <c r="I14" s="16">
        <v>0.16</v>
      </c>
      <c r="J14" s="16">
        <v>9.89</v>
      </c>
      <c r="K14" s="16">
        <v>0.01</v>
      </c>
      <c r="L14" s="16">
        <v>176.94300000000001</v>
      </c>
      <c r="M14" s="7"/>
      <c r="N14" s="59"/>
      <c r="O14" s="59"/>
      <c r="P14" s="59"/>
      <c r="Q14" s="8"/>
      <c r="R14" s="8"/>
      <c r="S14" s="8"/>
      <c r="T14" s="8"/>
      <c r="U14" s="8"/>
    </row>
    <row r="15" spans="1:21" s="17" customFormat="1">
      <c r="A15" s="18" t="s">
        <v>594</v>
      </c>
      <c r="B15" s="19">
        <v>8.3827999999999996</v>
      </c>
      <c r="C15" s="20">
        <v>50668.277300000002</v>
      </c>
      <c r="D15" s="21">
        <v>44870.669800000003</v>
      </c>
      <c r="E15" s="21">
        <v>47321.399299999997</v>
      </c>
      <c r="F15" s="86">
        <v>54457.461799999997</v>
      </c>
      <c r="G15" s="21">
        <v>58357.5478</v>
      </c>
      <c r="H15" s="21">
        <v>51295.545700000002</v>
      </c>
      <c r="I15" s="22">
        <v>0.17</v>
      </c>
      <c r="J15" s="22">
        <v>11.04</v>
      </c>
      <c r="K15" s="22">
        <v>0.01</v>
      </c>
      <c r="L15" s="22">
        <v>177.0652</v>
      </c>
      <c r="M15" s="7"/>
      <c r="N15" s="59"/>
      <c r="O15" s="59"/>
      <c r="P15" s="59"/>
      <c r="Q15" s="8"/>
      <c r="R15" s="8"/>
      <c r="S15" s="8"/>
      <c r="T15" s="8"/>
      <c r="U15" s="8"/>
    </row>
    <row r="16" spans="1:21" s="17" customFormat="1" ht="13.15" customHeight="1">
      <c r="A16" s="12" t="s">
        <v>595</v>
      </c>
      <c r="B16" s="13">
        <v>1.8617999999999999</v>
      </c>
      <c r="C16" s="14">
        <v>82709.028900000005</v>
      </c>
      <c r="D16" s="15">
        <v>55603.709499999997</v>
      </c>
      <c r="E16" s="15">
        <v>68636.3269</v>
      </c>
      <c r="F16" s="86">
        <v>105018.0126</v>
      </c>
      <c r="G16" s="15">
        <v>142474.36869999999</v>
      </c>
      <c r="H16" s="15">
        <v>90865.939400000003</v>
      </c>
      <c r="I16" s="16">
        <v>12.95</v>
      </c>
      <c r="J16" s="16">
        <v>32.28</v>
      </c>
      <c r="K16" s="16">
        <v>11.2</v>
      </c>
      <c r="L16" s="16">
        <v>173.7456</v>
      </c>
      <c r="M16" s="7"/>
      <c r="N16" s="59"/>
      <c r="O16" s="59"/>
      <c r="P16" s="59"/>
      <c r="Q16" s="8"/>
      <c r="R16" s="8"/>
      <c r="S16" s="8"/>
      <c r="T16" s="8"/>
      <c r="U16" s="8"/>
    </row>
    <row r="17" spans="1:21" s="17" customFormat="1" ht="13.15" customHeight="1">
      <c r="A17" s="18" t="s">
        <v>596</v>
      </c>
      <c r="B17" s="19">
        <v>0.38950000000000001</v>
      </c>
      <c r="C17" s="20">
        <v>112528.73299999999</v>
      </c>
      <c r="D17" s="21">
        <v>81951.541899999997</v>
      </c>
      <c r="E17" s="21">
        <v>98533.990300000005</v>
      </c>
      <c r="F17" s="86">
        <v>146051.14319999999</v>
      </c>
      <c r="G17" s="21">
        <v>171996.7836</v>
      </c>
      <c r="H17" s="21">
        <v>122047.16929999999</v>
      </c>
      <c r="I17" s="22">
        <v>13.51</v>
      </c>
      <c r="J17" s="22">
        <v>38.130000000000003</v>
      </c>
      <c r="K17" s="22">
        <v>11.34</v>
      </c>
      <c r="L17" s="22">
        <v>173.50309999999999</v>
      </c>
      <c r="M17" s="7"/>
      <c r="N17" s="59"/>
      <c r="O17" s="59"/>
      <c r="P17" s="59"/>
      <c r="Q17" s="8"/>
      <c r="R17" s="8"/>
      <c r="S17" s="8"/>
      <c r="T17" s="8"/>
      <c r="U17" s="8"/>
    </row>
    <row r="18" spans="1:21" s="17" customFormat="1" ht="13.15" customHeight="1">
      <c r="A18" s="18" t="s">
        <v>1111</v>
      </c>
      <c r="B18" s="19">
        <v>4.0099999999999997E-2</v>
      </c>
      <c r="C18" s="20">
        <v>122583.1534</v>
      </c>
      <c r="D18" s="21">
        <v>40928.565499999997</v>
      </c>
      <c r="E18" s="21">
        <v>68642.716400000005</v>
      </c>
      <c r="F18" s="86">
        <v>172032.87220000001</v>
      </c>
      <c r="G18" s="21">
        <v>200552.54519999999</v>
      </c>
      <c r="H18" s="21">
        <v>119670.0468</v>
      </c>
      <c r="I18" s="22">
        <v>16.25</v>
      </c>
      <c r="J18" s="22">
        <v>34.44</v>
      </c>
      <c r="K18" s="22">
        <v>10.57</v>
      </c>
      <c r="L18" s="22">
        <v>170.58629999999999</v>
      </c>
      <c r="M18" s="7"/>
      <c r="N18" s="59"/>
      <c r="O18" s="59"/>
      <c r="P18" s="59"/>
      <c r="Q18" s="8"/>
      <c r="R18" s="8"/>
      <c r="S18" s="8"/>
      <c r="T18" s="8"/>
      <c r="U18" s="8"/>
    </row>
    <row r="19" spans="1:21" s="17" customFormat="1" ht="13.15" customHeight="1">
      <c r="A19" s="18" t="s">
        <v>597</v>
      </c>
      <c r="B19" s="19">
        <v>1.0004</v>
      </c>
      <c r="C19" s="20">
        <v>81140.983099999998</v>
      </c>
      <c r="D19" s="21">
        <v>59513.925999999999</v>
      </c>
      <c r="E19" s="21">
        <v>69752.798599999995</v>
      </c>
      <c r="F19" s="86">
        <v>91441.8891</v>
      </c>
      <c r="G19" s="21">
        <v>114744.5874</v>
      </c>
      <c r="H19" s="21">
        <v>84986.229300000006</v>
      </c>
      <c r="I19" s="22">
        <v>14.69</v>
      </c>
      <c r="J19" s="22">
        <v>30.92</v>
      </c>
      <c r="K19" s="22">
        <v>11.05</v>
      </c>
      <c r="L19" s="22">
        <v>174.1079</v>
      </c>
      <c r="M19" s="7"/>
      <c r="N19" s="59"/>
      <c r="O19" s="59"/>
      <c r="P19" s="59"/>
      <c r="Q19" s="8"/>
      <c r="R19" s="8"/>
      <c r="S19" s="8"/>
      <c r="T19" s="8"/>
      <c r="U19" s="8"/>
    </row>
    <row r="20" spans="1:21" s="17" customFormat="1" ht="13.15" customHeight="1">
      <c r="A20" s="18" t="s">
        <v>1112</v>
      </c>
      <c r="B20" s="19">
        <v>5.8500000000000003E-2</v>
      </c>
      <c r="C20" s="20">
        <v>78905.256099999999</v>
      </c>
      <c r="D20" s="21">
        <v>37847.796699999999</v>
      </c>
      <c r="E20" s="21">
        <v>46179.312299999998</v>
      </c>
      <c r="F20" s="86">
        <v>101682.916</v>
      </c>
      <c r="G20" s="21">
        <v>124434.0194</v>
      </c>
      <c r="H20" s="21">
        <v>84742.574699999997</v>
      </c>
      <c r="I20" s="22">
        <v>15.25</v>
      </c>
      <c r="J20" s="22">
        <v>28.8</v>
      </c>
      <c r="K20" s="22">
        <v>11.45</v>
      </c>
      <c r="L20" s="22">
        <v>173.41290000000001</v>
      </c>
      <c r="M20" s="7"/>
      <c r="N20" s="59"/>
      <c r="O20" s="59"/>
      <c r="P20" s="59"/>
      <c r="Q20" s="8"/>
      <c r="R20" s="8"/>
      <c r="S20" s="8"/>
      <c r="T20" s="8"/>
      <c r="U20" s="8"/>
    </row>
    <row r="21" spans="1:21" s="17" customFormat="1" ht="13.15" customHeight="1">
      <c r="A21" s="12" t="s">
        <v>598</v>
      </c>
      <c r="B21" s="13">
        <v>0.16289999999999999</v>
      </c>
      <c r="C21" s="14">
        <v>63771.887600000002</v>
      </c>
      <c r="D21" s="15">
        <v>37894.2474</v>
      </c>
      <c r="E21" s="15">
        <v>51372.733099999998</v>
      </c>
      <c r="F21" s="86">
        <v>79590.6872</v>
      </c>
      <c r="G21" s="15">
        <v>92939.770199999999</v>
      </c>
      <c r="H21" s="15">
        <v>66188.519100000005</v>
      </c>
      <c r="I21" s="16">
        <v>13.56</v>
      </c>
      <c r="J21" s="16">
        <v>27.13</v>
      </c>
      <c r="K21" s="16">
        <v>10.62</v>
      </c>
      <c r="L21" s="16">
        <v>173.65299999999999</v>
      </c>
      <c r="M21" s="7"/>
      <c r="N21" s="59"/>
      <c r="O21" s="59"/>
      <c r="P21" s="59"/>
      <c r="Q21" s="8"/>
      <c r="R21" s="8"/>
      <c r="S21" s="8"/>
      <c r="T21" s="8"/>
      <c r="U21" s="8"/>
    </row>
    <row r="22" spans="1:21" s="17" customFormat="1" ht="13.15" customHeight="1">
      <c r="A22" s="12" t="s">
        <v>1113</v>
      </c>
      <c r="B22" s="13">
        <v>4.1599999999999998E-2</v>
      </c>
      <c r="C22" s="14">
        <v>77007.532699999996</v>
      </c>
      <c r="D22" s="15">
        <v>43970.322899999999</v>
      </c>
      <c r="E22" s="15">
        <v>63477.304400000001</v>
      </c>
      <c r="F22" s="86">
        <v>97602.470799999996</v>
      </c>
      <c r="G22" s="15">
        <v>115139.06359999999</v>
      </c>
      <c r="H22" s="15">
        <v>81155.562000000005</v>
      </c>
      <c r="I22" s="16">
        <v>14.3</v>
      </c>
      <c r="J22" s="16">
        <v>29.78</v>
      </c>
      <c r="K22" s="16">
        <v>11.04</v>
      </c>
      <c r="L22" s="16">
        <v>173.28440000000001</v>
      </c>
      <c r="M22" s="7"/>
      <c r="N22" s="59"/>
      <c r="O22" s="59"/>
      <c r="P22" s="59"/>
      <c r="Q22" s="8"/>
      <c r="R22" s="8"/>
      <c r="S22" s="8"/>
      <c r="T22" s="8"/>
      <c r="U22" s="8"/>
    </row>
    <row r="23" spans="1:21" s="17" customFormat="1" ht="13.15" customHeight="1">
      <c r="A23" s="12" t="s">
        <v>104</v>
      </c>
      <c r="B23" s="13">
        <v>0.90949999999999998</v>
      </c>
      <c r="C23" s="14">
        <v>85940.2601</v>
      </c>
      <c r="D23" s="15">
        <v>47492.334199999998</v>
      </c>
      <c r="E23" s="15">
        <v>69413.2601</v>
      </c>
      <c r="F23" s="86">
        <v>103377.72960000001</v>
      </c>
      <c r="G23" s="15">
        <v>127586.4924</v>
      </c>
      <c r="H23" s="15">
        <v>90264.255999999994</v>
      </c>
      <c r="I23" s="16">
        <v>15.61</v>
      </c>
      <c r="J23" s="16">
        <v>31.83</v>
      </c>
      <c r="K23" s="16">
        <v>11.38</v>
      </c>
      <c r="L23" s="16">
        <v>173.1071</v>
      </c>
      <c r="M23" s="7"/>
      <c r="N23" s="59"/>
      <c r="O23" s="59"/>
      <c r="P23" s="59"/>
      <c r="Q23" s="8"/>
      <c r="R23" s="8"/>
      <c r="S23" s="8"/>
      <c r="T23" s="8"/>
      <c r="U23" s="8"/>
    </row>
    <row r="24" spans="1:21" s="17" customFormat="1" ht="13.15" customHeight="1">
      <c r="A24" s="18" t="s">
        <v>106</v>
      </c>
      <c r="B24" s="19">
        <v>0.39079999999999998</v>
      </c>
      <c r="C24" s="20">
        <v>92788.745999999999</v>
      </c>
      <c r="D24" s="21">
        <v>66492.977599999998</v>
      </c>
      <c r="E24" s="21">
        <v>80595.238599999997</v>
      </c>
      <c r="F24" s="86">
        <v>116582.72990000001</v>
      </c>
      <c r="G24" s="21">
        <v>157507.51809999999</v>
      </c>
      <c r="H24" s="21">
        <v>105605.02770000001</v>
      </c>
      <c r="I24" s="22">
        <v>18.12</v>
      </c>
      <c r="J24" s="22">
        <v>33.22</v>
      </c>
      <c r="K24" s="22">
        <v>11.77</v>
      </c>
      <c r="L24" s="22">
        <v>173.45339999999999</v>
      </c>
      <c r="M24" s="7"/>
      <c r="N24" s="59"/>
      <c r="O24" s="59"/>
      <c r="P24" s="59"/>
      <c r="Q24" s="8"/>
      <c r="R24" s="8"/>
      <c r="S24" s="8"/>
      <c r="T24" s="8"/>
      <c r="U24" s="8"/>
    </row>
    <row r="25" spans="1:21" s="17" customFormat="1" ht="13.15" customHeight="1">
      <c r="A25" s="18" t="s">
        <v>107</v>
      </c>
      <c r="B25" s="19">
        <v>0.3448</v>
      </c>
      <c r="C25" s="20">
        <v>81572.413199999995</v>
      </c>
      <c r="D25" s="21">
        <v>38874.113599999997</v>
      </c>
      <c r="E25" s="21">
        <v>57729.934699999998</v>
      </c>
      <c r="F25" s="86">
        <v>99934.566500000001</v>
      </c>
      <c r="G25" s="21">
        <v>113577.8262</v>
      </c>
      <c r="H25" s="21">
        <v>80013.327600000004</v>
      </c>
      <c r="I25" s="22">
        <v>13.36</v>
      </c>
      <c r="J25" s="22">
        <v>30.18</v>
      </c>
      <c r="K25" s="22">
        <v>11.05</v>
      </c>
      <c r="L25" s="22">
        <v>172.46600000000001</v>
      </c>
      <c r="M25" s="7"/>
      <c r="N25" s="59"/>
      <c r="O25" s="59"/>
      <c r="P25" s="59"/>
      <c r="Q25" s="8"/>
      <c r="R25" s="8"/>
      <c r="S25" s="8"/>
      <c r="T25" s="8"/>
      <c r="U25" s="8"/>
    </row>
    <row r="26" spans="1:21" s="17" customFormat="1" ht="13.15" customHeight="1">
      <c r="A26" s="18" t="s">
        <v>599</v>
      </c>
      <c r="B26" s="19">
        <v>0.16070000000000001</v>
      </c>
      <c r="C26" s="20">
        <v>76047.700500000006</v>
      </c>
      <c r="D26" s="21">
        <v>50681.9038</v>
      </c>
      <c r="E26" s="21">
        <v>60486.002099999998</v>
      </c>
      <c r="F26" s="86">
        <v>87157.522800000006</v>
      </c>
      <c r="G26" s="21">
        <v>97957.223599999998</v>
      </c>
      <c r="H26" s="21">
        <v>75383.036800000002</v>
      </c>
      <c r="I26" s="22">
        <v>12.24</v>
      </c>
      <c r="J26" s="22">
        <v>30.74</v>
      </c>
      <c r="K26" s="22">
        <v>10.77</v>
      </c>
      <c r="L26" s="22">
        <v>173.51410000000001</v>
      </c>
      <c r="M26" s="7"/>
      <c r="N26" s="59"/>
      <c r="O26" s="59"/>
      <c r="P26" s="59"/>
      <c r="Q26" s="8"/>
      <c r="R26" s="8"/>
      <c r="S26" s="8"/>
      <c r="T26" s="8"/>
      <c r="U26" s="8"/>
    </row>
    <row r="27" spans="1:21" s="17" customFormat="1" ht="13.15" customHeight="1">
      <c r="A27" s="12" t="s">
        <v>108</v>
      </c>
      <c r="B27" s="13">
        <v>1.3847</v>
      </c>
      <c r="C27" s="14">
        <v>70261.939400000003</v>
      </c>
      <c r="D27" s="15">
        <v>50285.7428</v>
      </c>
      <c r="E27" s="15">
        <v>57936.766300000003</v>
      </c>
      <c r="F27" s="86">
        <v>89123.051399999997</v>
      </c>
      <c r="G27" s="15">
        <v>110078.7081</v>
      </c>
      <c r="H27" s="15">
        <v>76167.324699999997</v>
      </c>
      <c r="I27" s="16">
        <v>16.14</v>
      </c>
      <c r="J27" s="16">
        <v>27.04</v>
      </c>
      <c r="K27" s="16">
        <v>11.23</v>
      </c>
      <c r="L27" s="16">
        <v>173.25729999999999</v>
      </c>
      <c r="M27" s="7"/>
      <c r="N27" s="59"/>
      <c r="O27" s="59"/>
      <c r="P27" s="59"/>
      <c r="Q27" s="8"/>
      <c r="R27" s="8"/>
      <c r="S27" s="8"/>
      <c r="T27" s="8"/>
      <c r="U27" s="8"/>
    </row>
    <row r="28" spans="1:21" s="17" customFormat="1" ht="13.15" customHeight="1">
      <c r="A28" s="18" t="s">
        <v>110</v>
      </c>
      <c r="B28" s="19">
        <v>0.26119999999999999</v>
      </c>
      <c r="C28" s="20">
        <v>82469.980200000005</v>
      </c>
      <c r="D28" s="21">
        <v>55423.603000000003</v>
      </c>
      <c r="E28" s="21">
        <v>63564.144899999999</v>
      </c>
      <c r="F28" s="86">
        <v>103233.9083</v>
      </c>
      <c r="G28" s="21">
        <v>132539.4877</v>
      </c>
      <c r="H28" s="21">
        <v>90564.769400000005</v>
      </c>
      <c r="I28" s="22">
        <v>18.38</v>
      </c>
      <c r="J28" s="22">
        <v>30.44</v>
      </c>
      <c r="K28" s="22">
        <v>11.18</v>
      </c>
      <c r="L28" s="22">
        <v>174.07249999999999</v>
      </c>
      <c r="M28" s="7"/>
      <c r="N28" s="59"/>
      <c r="O28" s="59"/>
      <c r="P28" s="59"/>
      <c r="Q28" s="8"/>
      <c r="R28" s="8"/>
      <c r="S28" s="8"/>
      <c r="T28" s="8"/>
      <c r="U28" s="8"/>
    </row>
    <row r="29" spans="1:21" s="17" customFormat="1" ht="13.15" customHeight="1">
      <c r="A29" s="18" t="s">
        <v>111</v>
      </c>
      <c r="B29" s="19">
        <v>0.8367</v>
      </c>
      <c r="C29" s="20">
        <v>67869.797699999996</v>
      </c>
      <c r="D29" s="21">
        <v>49688.878499999999</v>
      </c>
      <c r="E29" s="21">
        <v>57040.158100000001</v>
      </c>
      <c r="F29" s="86">
        <v>85660.349499999997</v>
      </c>
      <c r="G29" s="21">
        <v>106486.6623</v>
      </c>
      <c r="H29" s="21">
        <v>73610.109299999996</v>
      </c>
      <c r="I29" s="22">
        <v>15.66</v>
      </c>
      <c r="J29" s="22">
        <v>26.11</v>
      </c>
      <c r="K29" s="22">
        <v>11.24</v>
      </c>
      <c r="L29" s="22">
        <v>172.81479999999999</v>
      </c>
      <c r="M29" s="7"/>
      <c r="N29" s="59"/>
      <c r="O29" s="59"/>
      <c r="P29" s="59"/>
      <c r="Q29" s="8"/>
      <c r="R29" s="8"/>
      <c r="S29" s="8"/>
      <c r="T29" s="8"/>
      <c r="U29" s="8"/>
    </row>
    <row r="30" spans="1:21" s="17" customFormat="1" ht="13.15" customHeight="1">
      <c r="A30" s="18" t="s">
        <v>112</v>
      </c>
      <c r="B30" s="19">
        <v>0.16420000000000001</v>
      </c>
      <c r="C30" s="20">
        <v>70144.399600000004</v>
      </c>
      <c r="D30" s="21">
        <v>50892.249499999998</v>
      </c>
      <c r="E30" s="21">
        <v>61573.543299999998</v>
      </c>
      <c r="F30" s="86">
        <v>84085.736399999994</v>
      </c>
      <c r="G30" s="21">
        <v>106409.8587</v>
      </c>
      <c r="H30" s="21">
        <v>74092.135200000004</v>
      </c>
      <c r="I30" s="22">
        <v>15.98</v>
      </c>
      <c r="J30" s="22">
        <v>26.27</v>
      </c>
      <c r="K30" s="22">
        <v>11.36</v>
      </c>
      <c r="L30" s="22">
        <v>173.63390000000001</v>
      </c>
      <c r="M30" s="7"/>
      <c r="N30" s="59"/>
      <c r="O30" s="59"/>
      <c r="P30" s="59"/>
      <c r="Q30" s="8"/>
      <c r="R30" s="8"/>
      <c r="S30" s="8"/>
      <c r="T30" s="8"/>
      <c r="U30" s="8"/>
    </row>
    <row r="31" spans="1:21" s="17" customFormat="1" ht="13.15" customHeight="1">
      <c r="A31" s="12" t="s">
        <v>113</v>
      </c>
      <c r="B31" s="13">
        <v>0.65280000000000005</v>
      </c>
      <c r="C31" s="14">
        <v>67895.271699999998</v>
      </c>
      <c r="D31" s="15">
        <v>57859.018499999998</v>
      </c>
      <c r="E31" s="15">
        <v>63549.1944</v>
      </c>
      <c r="F31" s="86">
        <v>80223.997300000003</v>
      </c>
      <c r="G31" s="15">
        <v>101905.81200000001</v>
      </c>
      <c r="H31" s="15">
        <v>76438.276800000007</v>
      </c>
      <c r="I31" s="16">
        <v>21.09</v>
      </c>
      <c r="J31" s="16">
        <v>22.52</v>
      </c>
      <c r="K31" s="16">
        <v>10.11</v>
      </c>
      <c r="L31" s="16">
        <v>175.65979999999999</v>
      </c>
      <c r="M31" s="7"/>
      <c r="N31" s="59"/>
      <c r="O31" s="59"/>
      <c r="P31" s="59"/>
      <c r="Q31" s="8"/>
      <c r="R31" s="8"/>
      <c r="S31" s="8"/>
      <c r="T31" s="8"/>
      <c r="U31" s="8"/>
    </row>
    <row r="32" spans="1:21" s="17" customFormat="1" ht="13.15" customHeight="1">
      <c r="A32" s="18" t="s">
        <v>736</v>
      </c>
      <c r="B32" s="19">
        <v>4.6100000000000002E-2</v>
      </c>
      <c r="C32" s="20">
        <v>106977.481</v>
      </c>
      <c r="D32" s="21">
        <v>64516.467100000002</v>
      </c>
      <c r="E32" s="21">
        <v>78189.751499999998</v>
      </c>
      <c r="F32" s="86">
        <v>133629.0429</v>
      </c>
      <c r="G32" s="21">
        <v>212073.27239999999</v>
      </c>
      <c r="H32" s="21">
        <v>122472.00019999999</v>
      </c>
      <c r="I32" s="22">
        <v>25.29</v>
      </c>
      <c r="J32" s="22">
        <v>30.41</v>
      </c>
      <c r="K32" s="22">
        <v>11.15</v>
      </c>
      <c r="L32" s="22">
        <v>173.74789999999999</v>
      </c>
      <c r="M32" s="7"/>
      <c r="N32" s="59"/>
      <c r="O32" s="59"/>
      <c r="P32" s="59"/>
      <c r="Q32" s="8"/>
      <c r="R32" s="8"/>
      <c r="S32" s="8"/>
      <c r="T32" s="8"/>
      <c r="U32" s="8"/>
    </row>
    <row r="33" spans="1:21" s="17" customFormat="1" ht="13.15" customHeight="1">
      <c r="A33" s="18" t="s">
        <v>114</v>
      </c>
      <c r="B33" s="19">
        <v>0.18820000000000001</v>
      </c>
      <c r="C33" s="20">
        <v>75943.500199999995</v>
      </c>
      <c r="D33" s="21">
        <v>53977.275199999996</v>
      </c>
      <c r="E33" s="21">
        <v>62882.906900000002</v>
      </c>
      <c r="F33" s="86">
        <v>89806.022100000002</v>
      </c>
      <c r="G33" s="21">
        <v>115117.5526</v>
      </c>
      <c r="H33" s="21">
        <v>80603.0579</v>
      </c>
      <c r="I33" s="22">
        <v>17.38</v>
      </c>
      <c r="J33" s="22">
        <v>27.52</v>
      </c>
      <c r="K33" s="22">
        <v>10.95</v>
      </c>
      <c r="L33" s="22">
        <v>173.9599</v>
      </c>
      <c r="M33" s="7"/>
      <c r="N33" s="59"/>
      <c r="O33" s="59"/>
      <c r="P33" s="59"/>
      <c r="Q33" s="8"/>
      <c r="R33" s="8"/>
      <c r="S33" s="8"/>
      <c r="T33" s="8"/>
      <c r="U33" s="8"/>
    </row>
    <row r="34" spans="1:21" s="17" customFormat="1" ht="13.15" customHeight="1">
      <c r="A34" s="18" t="s">
        <v>600</v>
      </c>
      <c r="B34" s="19">
        <v>0.374</v>
      </c>
      <c r="C34" s="20">
        <v>66784.875100000005</v>
      </c>
      <c r="D34" s="21">
        <v>60344.272499999999</v>
      </c>
      <c r="E34" s="21">
        <v>63666.366399999999</v>
      </c>
      <c r="F34" s="86">
        <v>70941.065700000006</v>
      </c>
      <c r="G34" s="21">
        <v>83845.286300000007</v>
      </c>
      <c r="H34" s="21">
        <v>69720.308699999994</v>
      </c>
      <c r="I34" s="22">
        <v>23.1</v>
      </c>
      <c r="J34" s="22">
        <v>17.420000000000002</v>
      </c>
      <c r="K34" s="22">
        <v>9.3000000000000007</v>
      </c>
      <c r="L34" s="22">
        <v>177.1893</v>
      </c>
      <c r="M34" s="7"/>
      <c r="N34" s="59"/>
      <c r="O34" s="59"/>
      <c r="P34" s="59"/>
      <c r="Q34" s="8"/>
      <c r="R34" s="8"/>
      <c r="S34" s="8"/>
      <c r="T34" s="8"/>
      <c r="U34" s="8"/>
    </row>
    <row r="35" spans="1:21" s="17" customFormat="1" ht="13.15" customHeight="1">
      <c r="A35" s="12" t="s">
        <v>115</v>
      </c>
      <c r="B35" s="13">
        <v>2.2427000000000001</v>
      </c>
      <c r="C35" s="14">
        <v>69612.332999999999</v>
      </c>
      <c r="D35" s="15">
        <v>48077.070500000002</v>
      </c>
      <c r="E35" s="15">
        <v>57107.737800000003</v>
      </c>
      <c r="F35" s="86">
        <v>86300.261899999998</v>
      </c>
      <c r="G35" s="15">
        <v>105534.1891</v>
      </c>
      <c r="H35" s="15">
        <v>73396.968800000002</v>
      </c>
      <c r="I35" s="16">
        <v>14.71</v>
      </c>
      <c r="J35" s="16">
        <v>27.37</v>
      </c>
      <c r="K35" s="16">
        <v>11.14</v>
      </c>
      <c r="L35" s="16">
        <v>173.982</v>
      </c>
      <c r="M35" s="7"/>
      <c r="N35" s="59"/>
      <c r="O35" s="59"/>
      <c r="P35" s="59"/>
      <c r="Q35" s="8"/>
      <c r="R35" s="8"/>
      <c r="S35" s="8"/>
      <c r="T35" s="8"/>
      <c r="U35" s="8"/>
    </row>
    <row r="36" spans="1:21" s="17" customFormat="1" ht="13.15" customHeight="1">
      <c r="A36" s="18" t="s">
        <v>116</v>
      </c>
      <c r="B36" s="19">
        <v>0.1072</v>
      </c>
      <c r="C36" s="20">
        <v>78343.2592</v>
      </c>
      <c r="D36" s="21">
        <v>52892.590499999998</v>
      </c>
      <c r="E36" s="21">
        <v>63303.258199999997</v>
      </c>
      <c r="F36" s="86">
        <v>92888.282600000006</v>
      </c>
      <c r="G36" s="21">
        <v>114335.3348</v>
      </c>
      <c r="H36" s="21">
        <v>79712.563299999994</v>
      </c>
      <c r="I36" s="22">
        <v>12.43</v>
      </c>
      <c r="J36" s="22">
        <v>30.85</v>
      </c>
      <c r="K36" s="22">
        <v>11.2</v>
      </c>
      <c r="L36" s="22">
        <v>173.8818</v>
      </c>
      <c r="M36" s="7"/>
      <c r="N36" s="59"/>
      <c r="O36" s="59"/>
      <c r="P36" s="59"/>
      <c r="Q36" s="8"/>
      <c r="R36" s="8"/>
      <c r="S36" s="8"/>
      <c r="T36" s="8"/>
      <c r="U36" s="8"/>
    </row>
    <row r="37" spans="1:21" s="17" customFormat="1" ht="13.15" customHeight="1">
      <c r="A37" s="18" t="s">
        <v>601</v>
      </c>
      <c r="B37" s="19">
        <v>0.5665</v>
      </c>
      <c r="C37" s="20">
        <v>72911.855599999995</v>
      </c>
      <c r="D37" s="21">
        <v>47330.4133</v>
      </c>
      <c r="E37" s="21">
        <v>58269.251199999999</v>
      </c>
      <c r="F37" s="86">
        <v>89801.596999999994</v>
      </c>
      <c r="G37" s="21">
        <v>110127.38800000001</v>
      </c>
      <c r="H37" s="21">
        <v>76587.623800000001</v>
      </c>
      <c r="I37" s="22">
        <v>15.79</v>
      </c>
      <c r="J37" s="22">
        <v>28.01</v>
      </c>
      <c r="K37" s="22">
        <v>11.2</v>
      </c>
      <c r="L37" s="22">
        <v>173.88829999999999</v>
      </c>
      <c r="M37" s="7"/>
      <c r="N37" s="59"/>
      <c r="O37" s="59"/>
      <c r="P37" s="59"/>
      <c r="Q37" s="8"/>
      <c r="R37" s="8"/>
      <c r="S37" s="8"/>
      <c r="T37" s="8"/>
      <c r="U37" s="8"/>
    </row>
    <row r="38" spans="1:21" s="17" customFormat="1" ht="13.15" customHeight="1">
      <c r="A38" s="18" t="s">
        <v>737</v>
      </c>
      <c r="B38" s="19">
        <v>5.9200000000000003E-2</v>
      </c>
      <c r="C38" s="20">
        <v>42901.0887</v>
      </c>
      <c r="D38" s="21">
        <v>27799.75</v>
      </c>
      <c r="E38" s="21">
        <v>34781.996400000004</v>
      </c>
      <c r="F38" s="86">
        <v>50036.625599999999</v>
      </c>
      <c r="G38" s="21">
        <v>57820.5769</v>
      </c>
      <c r="H38" s="21">
        <v>43107.076699999998</v>
      </c>
      <c r="I38" s="22">
        <v>10.97</v>
      </c>
      <c r="J38" s="22">
        <v>20.8</v>
      </c>
      <c r="K38" s="22">
        <v>10.87</v>
      </c>
      <c r="L38" s="22">
        <v>174.36619999999999</v>
      </c>
      <c r="M38" s="7"/>
      <c r="N38" s="59"/>
      <c r="O38" s="59"/>
      <c r="P38" s="59"/>
      <c r="Q38" s="8"/>
      <c r="R38" s="8"/>
      <c r="S38" s="8"/>
      <c r="T38" s="8"/>
      <c r="U38" s="8"/>
    </row>
    <row r="39" spans="1:21" s="17" customFormat="1" ht="13.15" customHeight="1">
      <c r="A39" s="18" t="s">
        <v>738</v>
      </c>
      <c r="B39" s="19">
        <v>8.8400000000000006E-2</v>
      </c>
      <c r="C39" s="20">
        <v>70813.6967</v>
      </c>
      <c r="D39" s="21">
        <v>54371.013299999999</v>
      </c>
      <c r="E39" s="21">
        <v>63000.4323</v>
      </c>
      <c r="F39" s="86">
        <v>87714.149600000004</v>
      </c>
      <c r="G39" s="21">
        <v>103006.17140000001</v>
      </c>
      <c r="H39" s="21">
        <v>76621.602599999998</v>
      </c>
      <c r="I39" s="22">
        <v>20.100000000000001</v>
      </c>
      <c r="J39" s="22">
        <v>25.92</v>
      </c>
      <c r="K39" s="22">
        <v>10.41</v>
      </c>
      <c r="L39" s="22">
        <v>173.57660000000001</v>
      </c>
      <c r="M39" s="7"/>
      <c r="N39" s="59"/>
      <c r="O39" s="59"/>
      <c r="P39" s="59"/>
      <c r="Q39" s="8"/>
      <c r="R39" s="8"/>
      <c r="S39" s="8"/>
      <c r="T39" s="8"/>
      <c r="U39" s="8"/>
    </row>
    <row r="40" spans="1:21" s="17" customFormat="1" ht="13.15" customHeight="1">
      <c r="A40" s="18" t="s">
        <v>602</v>
      </c>
      <c r="B40" s="19">
        <v>0.42370000000000002</v>
      </c>
      <c r="C40" s="20">
        <v>73191.647299999997</v>
      </c>
      <c r="D40" s="21">
        <v>51261.779199999997</v>
      </c>
      <c r="E40" s="21">
        <v>59608.026700000002</v>
      </c>
      <c r="F40" s="86">
        <v>89703.825100000002</v>
      </c>
      <c r="G40" s="21">
        <v>107477.00109999999</v>
      </c>
      <c r="H40" s="21">
        <v>76373.973599999998</v>
      </c>
      <c r="I40" s="22">
        <v>12.32</v>
      </c>
      <c r="J40" s="22">
        <v>28.12</v>
      </c>
      <c r="K40" s="22">
        <v>11.29</v>
      </c>
      <c r="L40" s="22">
        <v>174.2011</v>
      </c>
      <c r="M40" s="7"/>
      <c r="N40" s="59"/>
      <c r="O40" s="59"/>
      <c r="P40" s="59"/>
      <c r="Q40" s="8"/>
      <c r="R40" s="8"/>
      <c r="S40" s="8"/>
      <c r="T40" s="8"/>
      <c r="U40" s="8"/>
    </row>
    <row r="41" spans="1:21" s="17" customFormat="1" ht="13.15" customHeight="1">
      <c r="A41" s="12" t="s">
        <v>117</v>
      </c>
      <c r="B41" s="13">
        <v>0.15570000000000001</v>
      </c>
      <c r="C41" s="14">
        <v>64150.695599999999</v>
      </c>
      <c r="D41" s="15">
        <v>45309.573600000003</v>
      </c>
      <c r="E41" s="15">
        <v>51363.763800000001</v>
      </c>
      <c r="F41" s="86">
        <v>76754.384999999995</v>
      </c>
      <c r="G41" s="15">
        <v>100580.0802</v>
      </c>
      <c r="H41" s="15">
        <v>69678.543399999995</v>
      </c>
      <c r="I41" s="16">
        <v>16.84</v>
      </c>
      <c r="J41" s="16">
        <v>27.52</v>
      </c>
      <c r="K41" s="16">
        <v>10.32</v>
      </c>
      <c r="L41" s="16">
        <v>174.18889999999999</v>
      </c>
      <c r="M41" s="7"/>
      <c r="N41" s="59"/>
      <c r="O41" s="59"/>
      <c r="P41" s="59"/>
      <c r="Q41" s="8"/>
      <c r="R41" s="8"/>
      <c r="S41" s="8"/>
      <c r="T41" s="8"/>
      <c r="U41" s="8"/>
    </row>
    <row r="42" spans="1:21" s="17" customFormat="1" ht="13.15" customHeight="1">
      <c r="A42" s="18" t="s">
        <v>119</v>
      </c>
      <c r="B42" s="19">
        <v>6.2100000000000002E-2</v>
      </c>
      <c r="C42" s="20">
        <v>62883.412600000003</v>
      </c>
      <c r="D42" s="21">
        <v>42069.595600000001</v>
      </c>
      <c r="E42" s="21">
        <v>48061.330999999998</v>
      </c>
      <c r="F42" s="86">
        <v>71445.662500000006</v>
      </c>
      <c r="G42" s="21">
        <v>87368.301000000007</v>
      </c>
      <c r="H42" s="21">
        <v>63039.897599999997</v>
      </c>
      <c r="I42" s="22">
        <v>14.37</v>
      </c>
      <c r="J42" s="22">
        <v>25.35</v>
      </c>
      <c r="K42" s="22">
        <v>11.03</v>
      </c>
      <c r="L42" s="22">
        <v>174.46350000000001</v>
      </c>
      <c r="M42" s="7"/>
      <c r="N42" s="59"/>
      <c r="O42" s="59"/>
      <c r="P42" s="59"/>
      <c r="Q42" s="8"/>
      <c r="R42" s="8"/>
      <c r="S42" s="8"/>
      <c r="T42" s="8"/>
      <c r="U42" s="8"/>
    </row>
    <row r="43" spans="1:21" s="17" customFormat="1" ht="13.15" customHeight="1">
      <c r="A43" s="12" t="s">
        <v>1114</v>
      </c>
      <c r="B43" s="13">
        <v>0.1255</v>
      </c>
      <c r="C43" s="14">
        <v>70131.434500000003</v>
      </c>
      <c r="D43" s="15">
        <v>40092.913200000003</v>
      </c>
      <c r="E43" s="15">
        <v>50247.268799999998</v>
      </c>
      <c r="F43" s="86">
        <v>90708.651400000002</v>
      </c>
      <c r="G43" s="15">
        <v>113759.22659999999</v>
      </c>
      <c r="H43" s="15">
        <v>74078.077399999995</v>
      </c>
      <c r="I43" s="16">
        <v>16.39</v>
      </c>
      <c r="J43" s="16">
        <v>29.1</v>
      </c>
      <c r="K43" s="16">
        <v>10.73</v>
      </c>
      <c r="L43" s="16">
        <v>173.95740000000001</v>
      </c>
      <c r="M43" s="7"/>
      <c r="N43" s="59"/>
      <c r="O43" s="59"/>
      <c r="P43" s="59"/>
      <c r="Q43" s="8"/>
      <c r="R43" s="8"/>
      <c r="S43" s="8"/>
      <c r="T43" s="8"/>
      <c r="U43" s="8"/>
    </row>
    <row r="44" spans="1:21" s="17" customFormat="1" ht="13.15" customHeight="1">
      <c r="A44" s="18" t="s">
        <v>741</v>
      </c>
      <c r="B44" s="19">
        <v>0.1164</v>
      </c>
      <c r="C44" s="20">
        <v>71869.912700000001</v>
      </c>
      <c r="D44" s="21">
        <v>40325.566400000003</v>
      </c>
      <c r="E44" s="21">
        <v>52145.765899999999</v>
      </c>
      <c r="F44" s="86">
        <v>91196.771599999993</v>
      </c>
      <c r="G44" s="21">
        <v>116814.93670000001</v>
      </c>
      <c r="H44" s="21">
        <v>75974.100000000006</v>
      </c>
      <c r="I44" s="22">
        <v>16.72</v>
      </c>
      <c r="J44" s="22">
        <v>29.49</v>
      </c>
      <c r="K44" s="22">
        <v>10.76</v>
      </c>
      <c r="L44" s="22">
        <v>173.9888</v>
      </c>
      <c r="M44" s="7"/>
      <c r="N44" s="59"/>
      <c r="O44" s="59"/>
      <c r="P44" s="59"/>
      <c r="Q44" s="8"/>
      <c r="R44" s="8"/>
      <c r="S44" s="8"/>
      <c r="T44" s="8"/>
      <c r="U44" s="8"/>
    </row>
    <row r="45" spans="1:21" s="17" customFormat="1" ht="13.15" customHeight="1">
      <c r="A45" s="12" t="s">
        <v>121</v>
      </c>
      <c r="B45" s="13">
        <v>0.2203</v>
      </c>
      <c r="C45" s="14">
        <v>74382.991999999998</v>
      </c>
      <c r="D45" s="15">
        <v>49161.777499999997</v>
      </c>
      <c r="E45" s="15">
        <v>58040.489500000003</v>
      </c>
      <c r="F45" s="86">
        <v>95129.154200000004</v>
      </c>
      <c r="G45" s="15">
        <v>118967.2841</v>
      </c>
      <c r="H45" s="15">
        <v>80567.974400000006</v>
      </c>
      <c r="I45" s="16">
        <v>15.32</v>
      </c>
      <c r="J45" s="16">
        <v>27.29</v>
      </c>
      <c r="K45" s="16">
        <v>10.96</v>
      </c>
      <c r="L45" s="16">
        <v>173.3802</v>
      </c>
      <c r="M45" s="7"/>
      <c r="N45" s="59"/>
      <c r="O45" s="59"/>
      <c r="P45" s="59"/>
      <c r="Q45" s="8"/>
      <c r="R45" s="8"/>
      <c r="S45" s="8"/>
      <c r="T45" s="8"/>
      <c r="U45" s="8"/>
    </row>
    <row r="46" spans="1:21" s="17" customFormat="1" ht="13.15" customHeight="1">
      <c r="A46" s="18" t="s">
        <v>742</v>
      </c>
      <c r="B46" s="19">
        <v>5.1200000000000002E-2</v>
      </c>
      <c r="C46" s="20">
        <v>100530.21030000001</v>
      </c>
      <c r="D46" s="21">
        <v>69325.700500000006</v>
      </c>
      <c r="E46" s="21">
        <v>81738.314499999993</v>
      </c>
      <c r="F46" s="86">
        <v>121073.3204</v>
      </c>
      <c r="G46" s="21">
        <v>159403.97279999999</v>
      </c>
      <c r="H46" s="21">
        <v>107929.01300000001</v>
      </c>
      <c r="I46" s="22">
        <v>20.21</v>
      </c>
      <c r="J46" s="22">
        <v>32.83</v>
      </c>
      <c r="K46" s="22">
        <v>9.81</v>
      </c>
      <c r="L46" s="22">
        <v>173.28270000000001</v>
      </c>
      <c r="M46" s="7"/>
      <c r="N46" s="59"/>
      <c r="O46" s="59"/>
      <c r="P46" s="59"/>
      <c r="Q46" s="8"/>
      <c r="R46" s="8"/>
      <c r="S46" s="8"/>
      <c r="T46" s="8"/>
      <c r="U46" s="8"/>
    </row>
    <row r="47" spans="1:21" s="17" customFormat="1" ht="13.15" customHeight="1">
      <c r="A47" s="18" t="s">
        <v>122</v>
      </c>
      <c r="B47" s="19">
        <v>5.8999999999999997E-2</v>
      </c>
      <c r="C47" s="20">
        <v>66129.881399999998</v>
      </c>
      <c r="D47" s="21">
        <v>53848.774799999999</v>
      </c>
      <c r="E47" s="21">
        <v>58040.489500000003</v>
      </c>
      <c r="F47" s="86">
        <v>87733.2595</v>
      </c>
      <c r="G47" s="21">
        <v>97711.618499999997</v>
      </c>
      <c r="H47" s="21">
        <v>72345.842999999993</v>
      </c>
      <c r="I47" s="22">
        <v>15.2</v>
      </c>
      <c r="J47" s="22">
        <v>27.52</v>
      </c>
      <c r="K47" s="22">
        <v>12.22</v>
      </c>
      <c r="L47" s="22">
        <v>174.71019999999999</v>
      </c>
      <c r="M47" s="7"/>
      <c r="N47" s="59"/>
      <c r="O47" s="59"/>
      <c r="P47" s="59"/>
      <c r="Q47" s="8"/>
      <c r="R47" s="8"/>
      <c r="S47" s="8"/>
      <c r="T47" s="8"/>
      <c r="U47" s="8"/>
    </row>
    <row r="48" spans="1:21" s="17" customFormat="1" ht="13.15" customHeight="1">
      <c r="A48" s="12" t="s">
        <v>123</v>
      </c>
      <c r="B48" s="13">
        <v>0.58399999999999996</v>
      </c>
      <c r="C48" s="14">
        <v>71717.230100000001</v>
      </c>
      <c r="D48" s="15">
        <v>49454.433400000002</v>
      </c>
      <c r="E48" s="15">
        <v>56810.375599999999</v>
      </c>
      <c r="F48" s="86">
        <v>86540.478000000003</v>
      </c>
      <c r="G48" s="15">
        <v>108194.06230000001</v>
      </c>
      <c r="H48" s="15">
        <v>75016.260500000004</v>
      </c>
      <c r="I48" s="16">
        <v>13.29</v>
      </c>
      <c r="J48" s="16">
        <v>25.64</v>
      </c>
      <c r="K48" s="16">
        <v>10.92</v>
      </c>
      <c r="L48" s="16">
        <v>173.61619999999999</v>
      </c>
      <c r="M48" s="7"/>
      <c r="N48" s="59"/>
      <c r="O48" s="59"/>
      <c r="P48" s="59"/>
      <c r="Q48" s="8"/>
      <c r="R48" s="8"/>
      <c r="S48" s="8"/>
      <c r="T48" s="8"/>
      <c r="U48" s="8"/>
    </row>
    <row r="49" spans="1:21" s="17" customFormat="1" ht="13.15" customHeight="1">
      <c r="A49" s="18" t="s">
        <v>124</v>
      </c>
      <c r="B49" s="19">
        <v>0.17380000000000001</v>
      </c>
      <c r="C49" s="20">
        <v>69366.897599999997</v>
      </c>
      <c r="D49" s="21">
        <v>50685.951999999997</v>
      </c>
      <c r="E49" s="21">
        <v>55599.237200000003</v>
      </c>
      <c r="F49" s="86">
        <v>79440.360100000005</v>
      </c>
      <c r="G49" s="21">
        <v>94335.260299999994</v>
      </c>
      <c r="H49" s="21">
        <v>70782.403200000001</v>
      </c>
      <c r="I49" s="22">
        <v>13.37</v>
      </c>
      <c r="J49" s="22">
        <v>24.45</v>
      </c>
      <c r="K49" s="22">
        <v>10.58</v>
      </c>
      <c r="L49" s="22">
        <v>174.0787</v>
      </c>
      <c r="M49" s="7"/>
      <c r="N49" s="59"/>
      <c r="O49" s="59"/>
      <c r="P49" s="59"/>
      <c r="Q49" s="8"/>
      <c r="R49" s="8"/>
      <c r="S49" s="8"/>
      <c r="T49" s="8"/>
      <c r="U49" s="8"/>
    </row>
    <row r="50" spans="1:21" s="17" customFormat="1" ht="13.15" customHeight="1">
      <c r="A50" s="18" t="s">
        <v>745</v>
      </c>
      <c r="B50" s="19">
        <v>4.7E-2</v>
      </c>
      <c r="C50" s="20">
        <v>54507.2304</v>
      </c>
      <c r="D50" s="21">
        <v>41602.520700000001</v>
      </c>
      <c r="E50" s="21">
        <v>46608.15</v>
      </c>
      <c r="F50" s="86">
        <v>60545.2624</v>
      </c>
      <c r="G50" s="21">
        <v>71851.725900000005</v>
      </c>
      <c r="H50" s="21">
        <v>56815.2304</v>
      </c>
      <c r="I50" s="22">
        <v>11.15</v>
      </c>
      <c r="J50" s="22">
        <v>22.7</v>
      </c>
      <c r="K50" s="22">
        <v>9.9600000000000009</v>
      </c>
      <c r="L50" s="22">
        <v>171.6977</v>
      </c>
      <c r="M50" s="7"/>
      <c r="N50" s="59"/>
      <c r="O50" s="59"/>
      <c r="P50" s="59"/>
      <c r="Q50" s="8"/>
      <c r="R50" s="8"/>
      <c r="S50" s="8"/>
      <c r="T50" s="8"/>
      <c r="U50" s="8"/>
    </row>
    <row r="51" spans="1:21" s="17" customFormat="1" ht="13.15" customHeight="1">
      <c r="A51" s="18" t="s">
        <v>603</v>
      </c>
      <c r="B51" s="19">
        <v>0.32150000000000001</v>
      </c>
      <c r="C51" s="20">
        <v>76216.276299999998</v>
      </c>
      <c r="D51" s="21">
        <v>52293.333100000003</v>
      </c>
      <c r="E51" s="21">
        <v>61980.625099999997</v>
      </c>
      <c r="F51" s="86">
        <v>91920.372199999998</v>
      </c>
      <c r="G51" s="21">
        <v>113959.1829</v>
      </c>
      <c r="H51" s="21">
        <v>80675.942899999995</v>
      </c>
      <c r="I51" s="22">
        <v>13.52</v>
      </c>
      <c r="J51" s="22">
        <v>26.45</v>
      </c>
      <c r="K51" s="22">
        <v>11.16</v>
      </c>
      <c r="L51" s="22">
        <v>173.58529999999999</v>
      </c>
      <c r="M51" s="7"/>
      <c r="N51" s="59"/>
      <c r="O51" s="59"/>
      <c r="P51" s="59"/>
      <c r="Q51" s="8"/>
      <c r="R51" s="8"/>
      <c r="S51" s="8"/>
      <c r="T51" s="8"/>
      <c r="U51" s="8"/>
    </row>
    <row r="52" spans="1:21" s="17" customFormat="1" ht="13.15" customHeight="1">
      <c r="A52" s="12" t="s">
        <v>125</v>
      </c>
      <c r="B52" s="13">
        <v>4.36E-2</v>
      </c>
      <c r="C52" s="14">
        <v>58606.586199999998</v>
      </c>
      <c r="D52" s="15">
        <v>39665.5501</v>
      </c>
      <c r="E52" s="15">
        <v>45154.147100000002</v>
      </c>
      <c r="F52" s="86">
        <v>73162.961599999995</v>
      </c>
      <c r="G52" s="15">
        <v>87952.049599999998</v>
      </c>
      <c r="H52" s="15">
        <v>62714.675499999998</v>
      </c>
      <c r="I52" s="16">
        <v>13.3</v>
      </c>
      <c r="J52" s="16">
        <v>25.43</v>
      </c>
      <c r="K52" s="16">
        <v>9.92</v>
      </c>
      <c r="L52" s="16">
        <v>173.3278</v>
      </c>
      <c r="M52" s="7"/>
      <c r="N52" s="59"/>
      <c r="O52" s="59"/>
      <c r="P52" s="59"/>
      <c r="Q52" s="8"/>
      <c r="R52" s="8"/>
      <c r="S52" s="8"/>
      <c r="T52" s="8"/>
      <c r="U52" s="8"/>
    </row>
    <row r="53" spans="1:21" s="17" customFormat="1" ht="13.15" customHeight="1">
      <c r="A53" s="12" t="s">
        <v>130</v>
      </c>
      <c r="B53" s="13">
        <v>0.1835</v>
      </c>
      <c r="C53" s="14">
        <v>61173.468500000003</v>
      </c>
      <c r="D53" s="15">
        <v>43622.861599999997</v>
      </c>
      <c r="E53" s="15">
        <v>51278.6924</v>
      </c>
      <c r="F53" s="86">
        <v>73585.761899999998</v>
      </c>
      <c r="G53" s="15">
        <v>84146.907900000006</v>
      </c>
      <c r="H53" s="15">
        <v>64561.243999999999</v>
      </c>
      <c r="I53" s="16">
        <v>14.76</v>
      </c>
      <c r="J53" s="16">
        <v>24.18</v>
      </c>
      <c r="K53" s="16">
        <v>10.14</v>
      </c>
      <c r="L53" s="16">
        <v>173.4119</v>
      </c>
      <c r="M53" s="7"/>
      <c r="N53" s="59"/>
      <c r="O53" s="59"/>
      <c r="P53" s="59"/>
      <c r="Q53" s="8"/>
      <c r="R53" s="8"/>
      <c r="S53" s="8"/>
      <c r="T53" s="8"/>
      <c r="U53" s="8"/>
    </row>
    <row r="54" spans="1:21" s="17" customFormat="1" ht="13.15" customHeight="1">
      <c r="A54" s="18" t="s">
        <v>1115</v>
      </c>
      <c r="B54" s="19">
        <v>6.9400000000000003E-2</v>
      </c>
      <c r="C54" s="20">
        <v>60427.637300000002</v>
      </c>
      <c r="D54" s="21">
        <v>49355.625800000002</v>
      </c>
      <c r="E54" s="21">
        <v>53315.178800000002</v>
      </c>
      <c r="F54" s="86">
        <v>72059.020300000004</v>
      </c>
      <c r="G54" s="21">
        <v>76834.157099999997</v>
      </c>
      <c r="H54" s="21">
        <v>62539.737200000003</v>
      </c>
      <c r="I54" s="22">
        <v>12.46</v>
      </c>
      <c r="J54" s="22">
        <v>22.45</v>
      </c>
      <c r="K54" s="22">
        <v>9.6999999999999993</v>
      </c>
      <c r="L54" s="22">
        <v>173.40170000000001</v>
      </c>
      <c r="M54" s="7"/>
      <c r="N54" s="59"/>
      <c r="O54" s="59"/>
      <c r="P54" s="59"/>
      <c r="Q54" s="8"/>
      <c r="R54" s="8"/>
      <c r="S54" s="8"/>
      <c r="T54" s="8"/>
      <c r="U54" s="8"/>
    </row>
    <row r="55" spans="1:21" s="17" customFormat="1" ht="13.15" customHeight="1">
      <c r="A55" s="12" t="s">
        <v>133</v>
      </c>
      <c r="B55" s="13">
        <v>0.3574</v>
      </c>
      <c r="C55" s="14">
        <v>67981.849100000007</v>
      </c>
      <c r="D55" s="15">
        <v>43458.073799999998</v>
      </c>
      <c r="E55" s="15">
        <v>53257.024700000002</v>
      </c>
      <c r="F55" s="86">
        <v>82973.005699999994</v>
      </c>
      <c r="G55" s="15">
        <v>103757.6874</v>
      </c>
      <c r="H55" s="15">
        <v>70933.0962</v>
      </c>
      <c r="I55" s="16">
        <v>14.23</v>
      </c>
      <c r="J55" s="16">
        <v>27.45</v>
      </c>
      <c r="K55" s="16">
        <v>10.47</v>
      </c>
      <c r="L55" s="16">
        <v>174.8382</v>
      </c>
      <c r="M55" s="7"/>
      <c r="N55" s="59"/>
      <c r="O55" s="59"/>
      <c r="P55" s="59"/>
      <c r="Q55" s="8"/>
      <c r="R55" s="8"/>
      <c r="S55" s="8"/>
      <c r="T55" s="8"/>
      <c r="U55" s="8"/>
    </row>
    <row r="56" spans="1:21" s="17" customFormat="1" ht="13.15" customHeight="1">
      <c r="A56" s="18" t="s">
        <v>134</v>
      </c>
      <c r="B56" s="19">
        <v>4.0800000000000003E-2</v>
      </c>
      <c r="C56" s="20">
        <v>59679.0795</v>
      </c>
      <c r="D56" s="21">
        <v>36758.959199999998</v>
      </c>
      <c r="E56" s="21">
        <v>46214.173499999997</v>
      </c>
      <c r="F56" s="86">
        <v>82022.583700000003</v>
      </c>
      <c r="G56" s="21">
        <v>126105.4808</v>
      </c>
      <c r="H56" s="21">
        <v>68568.058300000004</v>
      </c>
      <c r="I56" s="22">
        <v>18.27</v>
      </c>
      <c r="J56" s="22">
        <v>24.15</v>
      </c>
      <c r="K56" s="22">
        <v>10.6</v>
      </c>
      <c r="L56" s="22">
        <v>174.761</v>
      </c>
      <c r="M56" s="7"/>
      <c r="N56" s="59"/>
      <c r="O56" s="59"/>
      <c r="P56" s="59"/>
      <c r="Q56" s="8"/>
      <c r="R56" s="8"/>
      <c r="S56" s="8"/>
      <c r="T56" s="8"/>
      <c r="U56" s="8"/>
    </row>
    <row r="57" spans="1:21" s="17" customFormat="1" ht="13.15" customHeight="1">
      <c r="A57" s="18" t="s">
        <v>136</v>
      </c>
      <c r="B57" s="19">
        <v>0.25030000000000002</v>
      </c>
      <c r="C57" s="20">
        <v>71335.442800000004</v>
      </c>
      <c r="D57" s="21">
        <v>47419.393400000001</v>
      </c>
      <c r="E57" s="21">
        <v>58091.2546</v>
      </c>
      <c r="F57" s="86">
        <v>85328.672600000005</v>
      </c>
      <c r="G57" s="21">
        <v>104645.6859</v>
      </c>
      <c r="H57" s="21">
        <v>74067.301399999997</v>
      </c>
      <c r="I57" s="22">
        <v>14.11</v>
      </c>
      <c r="J57" s="22">
        <v>28.41</v>
      </c>
      <c r="K57" s="22">
        <v>10.38</v>
      </c>
      <c r="L57" s="22">
        <v>174.6627</v>
      </c>
      <c r="M57" s="7"/>
      <c r="N57" s="59"/>
      <c r="O57" s="59"/>
      <c r="P57" s="59"/>
      <c r="Q57" s="8"/>
      <c r="R57" s="8"/>
      <c r="S57" s="8"/>
      <c r="T57" s="8"/>
      <c r="U57" s="8"/>
    </row>
    <row r="58" spans="1:21" s="17" customFormat="1" ht="13.15" customHeight="1">
      <c r="A58" s="12" t="s">
        <v>138</v>
      </c>
      <c r="B58" s="13">
        <v>0.43009999999999998</v>
      </c>
      <c r="C58" s="14">
        <v>73611.092099999994</v>
      </c>
      <c r="D58" s="15">
        <v>48420.310400000002</v>
      </c>
      <c r="E58" s="15">
        <v>60542.632899999997</v>
      </c>
      <c r="F58" s="86">
        <v>90590.982399999994</v>
      </c>
      <c r="G58" s="15">
        <v>108992.1277</v>
      </c>
      <c r="H58" s="15">
        <v>77418.391900000002</v>
      </c>
      <c r="I58" s="16">
        <v>13.74</v>
      </c>
      <c r="J58" s="16">
        <v>27.54</v>
      </c>
      <c r="K58" s="16">
        <v>10.47</v>
      </c>
      <c r="L58" s="16">
        <v>174.6103</v>
      </c>
      <c r="M58" s="7"/>
      <c r="N58" s="59"/>
      <c r="O58" s="59"/>
      <c r="P58" s="59"/>
      <c r="Q58" s="8"/>
      <c r="R58" s="8"/>
      <c r="S58" s="8"/>
      <c r="T58" s="8"/>
      <c r="U58" s="8"/>
    </row>
    <row r="59" spans="1:21" s="17" customFormat="1" ht="13.15" customHeight="1">
      <c r="A59" s="18" t="s">
        <v>139</v>
      </c>
      <c r="B59" s="19">
        <v>0.28699999999999998</v>
      </c>
      <c r="C59" s="20">
        <v>73218.987299999993</v>
      </c>
      <c r="D59" s="21">
        <v>48938.451999999997</v>
      </c>
      <c r="E59" s="21">
        <v>60083.407500000001</v>
      </c>
      <c r="F59" s="86">
        <v>91080.955100000006</v>
      </c>
      <c r="G59" s="21">
        <v>108489.5851</v>
      </c>
      <c r="H59" s="21">
        <v>77102.176600000006</v>
      </c>
      <c r="I59" s="22">
        <v>14.11</v>
      </c>
      <c r="J59" s="22">
        <v>27</v>
      </c>
      <c r="K59" s="22">
        <v>10.19</v>
      </c>
      <c r="L59" s="22">
        <v>174.8058</v>
      </c>
      <c r="M59" s="7"/>
      <c r="N59" s="59"/>
      <c r="O59" s="59"/>
      <c r="P59" s="59"/>
      <c r="Q59" s="8"/>
      <c r="R59" s="8"/>
      <c r="S59" s="8"/>
      <c r="T59" s="8"/>
      <c r="U59" s="8"/>
    </row>
    <row r="60" spans="1:21" s="17" customFormat="1" ht="13.15" customHeight="1">
      <c r="A60" s="18" t="s">
        <v>754</v>
      </c>
      <c r="B60" s="19">
        <v>5.91E-2</v>
      </c>
      <c r="C60" s="20">
        <v>72660.6005</v>
      </c>
      <c r="D60" s="21">
        <v>57362.881800000003</v>
      </c>
      <c r="E60" s="21">
        <v>64867.2327</v>
      </c>
      <c r="F60" s="86">
        <v>86044.727100000004</v>
      </c>
      <c r="G60" s="21">
        <v>98763.916100000002</v>
      </c>
      <c r="H60" s="21">
        <v>76526.647299999997</v>
      </c>
      <c r="I60" s="22">
        <v>10.64</v>
      </c>
      <c r="J60" s="22">
        <v>25.15</v>
      </c>
      <c r="K60" s="22">
        <v>12.02</v>
      </c>
      <c r="L60" s="22">
        <v>173.3519</v>
      </c>
      <c r="M60" s="7"/>
      <c r="N60" s="59"/>
      <c r="O60" s="59"/>
      <c r="P60" s="59"/>
      <c r="Q60" s="8"/>
      <c r="R60" s="8"/>
      <c r="S60" s="8"/>
      <c r="T60" s="8"/>
      <c r="U60" s="8"/>
    </row>
    <row r="61" spans="1:21" s="17" customFormat="1" ht="13.15" customHeight="1">
      <c r="A61" s="12" t="s">
        <v>604</v>
      </c>
      <c r="B61" s="13">
        <v>3.8445</v>
      </c>
      <c r="C61" s="14">
        <v>59964.020199999999</v>
      </c>
      <c r="D61" s="15">
        <v>46962.838499999998</v>
      </c>
      <c r="E61" s="15">
        <v>52384.901700000002</v>
      </c>
      <c r="F61" s="86">
        <v>67635.847500000003</v>
      </c>
      <c r="G61" s="15">
        <v>75254.989000000001</v>
      </c>
      <c r="H61" s="15">
        <v>60810.7258</v>
      </c>
      <c r="I61" s="16">
        <v>14.01</v>
      </c>
      <c r="J61" s="16">
        <v>19.84</v>
      </c>
      <c r="K61" s="16">
        <v>15.81</v>
      </c>
      <c r="L61" s="16">
        <v>173.5402</v>
      </c>
      <c r="M61" s="7"/>
      <c r="N61" s="59"/>
      <c r="O61" s="59"/>
      <c r="P61" s="59"/>
      <c r="Q61" s="8"/>
      <c r="R61" s="8"/>
      <c r="S61" s="8"/>
      <c r="T61" s="8"/>
      <c r="U61" s="8"/>
    </row>
    <row r="62" spans="1:21" s="17" customFormat="1" ht="13.15" customHeight="1">
      <c r="A62" s="18" t="s">
        <v>605</v>
      </c>
      <c r="B62" s="19">
        <v>2.8033000000000001</v>
      </c>
      <c r="C62" s="20">
        <v>58716.702400000002</v>
      </c>
      <c r="D62" s="21">
        <v>46535.004500000003</v>
      </c>
      <c r="E62" s="21">
        <v>51576.560400000002</v>
      </c>
      <c r="F62" s="86">
        <v>66586.417000000001</v>
      </c>
      <c r="G62" s="21">
        <v>73295.484599999996</v>
      </c>
      <c r="H62" s="21">
        <v>59783.8802</v>
      </c>
      <c r="I62" s="22">
        <v>14.26</v>
      </c>
      <c r="J62" s="22">
        <v>19.05</v>
      </c>
      <c r="K62" s="22">
        <v>15.83</v>
      </c>
      <c r="L62" s="22">
        <v>173.571</v>
      </c>
      <c r="M62" s="7"/>
      <c r="N62" s="59"/>
      <c r="O62" s="59"/>
      <c r="P62" s="59"/>
      <c r="Q62" s="8"/>
      <c r="R62" s="8"/>
      <c r="S62" s="8"/>
      <c r="T62" s="8"/>
      <c r="U62" s="8"/>
    </row>
    <row r="63" spans="1:21" s="17" customFormat="1" ht="13.15" customHeight="1">
      <c r="A63" s="18" t="s">
        <v>606</v>
      </c>
      <c r="B63" s="19">
        <v>0.3221</v>
      </c>
      <c r="C63" s="20">
        <v>64733.641600000003</v>
      </c>
      <c r="D63" s="21">
        <v>47873.543899999997</v>
      </c>
      <c r="E63" s="21">
        <v>54555.510799999996</v>
      </c>
      <c r="F63" s="86">
        <v>73667.509000000005</v>
      </c>
      <c r="G63" s="21">
        <v>82295.574999999997</v>
      </c>
      <c r="H63" s="21">
        <v>65141.986700000001</v>
      </c>
      <c r="I63" s="22">
        <v>13.95</v>
      </c>
      <c r="J63" s="22">
        <v>22.39</v>
      </c>
      <c r="K63" s="22">
        <v>15.48</v>
      </c>
      <c r="L63" s="22">
        <v>173.6533</v>
      </c>
      <c r="M63" s="7"/>
      <c r="N63" s="59"/>
      <c r="O63" s="59"/>
      <c r="P63" s="59"/>
      <c r="Q63" s="8"/>
      <c r="R63" s="8"/>
      <c r="S63" s="8"/>
      <c r="T63" s="8"/>
      <c r="U63" s="8"/>
    </row>
    <row r="64" spans="1:21" s="17" customFormat="1" ht="13.15" customHeight="1">
      <c r="A64" s="12" t="s">
        <v>140</v>
      </c>
      <c r="B64" s="13">
        <v>1.3204</v>
      </c>
      <c r="C64" s="14">
        <v>96309.636400000003</v>
      </c>
      <c r="D64" s="15">
        <v>61405.6348</v>
      </c>
      <c r="E64" s="15">
        <v>74088.186400000006</v>
      </c>
      <c r="F64" s="86">
        <v>139895.42389999999</v>
      </c>
      <c r="G64" s="15">
        <v>183059.5716</v>
      </c>
      <c r="H64" s="15">
        <v>111271.44869999999</v>
      </c>
      <c r="I64" s="16">
        <v>15</v>
      </c>
      <c r="J64" s="16">
        <v>30.21</v>
      </c>
      <c r="K64" s="16">
        <v>9.9499999999999993</v>
      </c>
      <c r="L64" s="16">
        <v>179.7706</v>
      </c>
      <c r="M64" s="7"/>
      <c r="N64" s="59"/>
      <c r="O64" s="59"/>
      <c r="P64" s="59"/>
      <c r="Q64" s="8"/>
      <c r="R64" s="8"/>
      <c r="S64" s="8"/>
      <c r="T64" s="8"/>
      <c r="U64" s="8"/>
    </row>
    <row r="65" spans="1:21" s="17" customFormat="1" ht="13.15" customHeight="1">
      <c r="A65" s="18" t="s">
        <v>1116</v>
      </c>
      <c r="B65" s="19">
        <v>0.1062</v>
      </c>
      <c r="C65" s="20">
        <v>123256.09420000001</v>
      </c>
      <c r="D65" s="21">
        <v>65485.310400000002</v>
      </c>
      <c r="E65" s="21">
        <v>89326.636799999993</v>
      </c>
      <c r="F65" s="86">
        <v>163533.1146</v>
      </c>
      <c r="G65" s="21">
        <v>193080.12349999999</v>
      </c>
      <c r="H65" s="21">
        <v>128837.4149</v>
      </c>
      <c r="I65" s="22">
        <v>17.010000000000002</v>
      </c>
      <c r="J65" s="22">
        <v>33.450000000000003</v>
      </c>
      <c r="K65" s="22">
        <v>9.1999999999999993</v>
      </c>
      <c r="L65" s="22">
        <v>184.61410000000001</v>
      </c>
      <c r="M65" s="7"/>
      <c r="N65" s="59"/>
      <c r="O65" s="59"/>
      <c r="P65" s="59"/>
      <c r="Q65" s="8"/>
      <c r="R65" s="8"/>
      <c r="S65" s="8"/>
      <c r="T65" s="8"/>
      <c r="U65" s="8"/>
    </row>
    <row r="66" spans="1:21" s="17" customFormat="1" ht="13.15" customHeight="1">
      <c r="A66" s="18" t="s">
        <v>141</v>
      </c>
      <c r="B66" s="19">
        <v>0.40639999999999998</v>
      </c>
      <c r="C66" s="20">
        <v>149598.44289999999</v>
      </c>
      <c r="D66" s="21">
        <v>101896.7411</v>
      </c>
      <c r="E66" s="21">
        <v>119913.0126</v>
      </c>
      <c r="F66" s="86">
        <v>183059.5716</v>
      </c>
      <c r="G66" s="21">
        <v>216302.5822</v>
      </c>
      <c r="H66" s="21">
        <v>157103.30309999999</v>
      </c>
      <c r="I66" s="22">
        <v>15.01</v>
      </c>
      <c r="J66" s="22">
        <v>33.86</v>
      </c>
      <c r="K66" s="22">
        <v>9.5</v>
      </c>
      <c r="L66" s="22">
        <v>186.27160000000001</v>
      </c>
      <c r="M66" s="7"/>
      <c r="N66" s="59"/>
      <c r="O66" s="59"/>
      <c r="P66" s="59"/>
      <c r="Q66" s="8"/>
      <c r="R66" s="8"/>
      <c r="S66" s="8"/>
      <c r="T66" s="8"/>
      <c r="U66" s="8"/>
    </row>
    <row r="67" spans="1:21" s="17" customFormat="1" ht="13.15" customHeight="1">
      <c r="A67" s="18" t="s">
        <v>755</v>
      </c>
      <c r="B67" s="19">
        <v>3.4200000000000001E-2</v>
      </c>
      <c r="C67" s="20">
        <v>101014.4773</v>
      </c>
      <c r="D67" s="21">
        <v>59902.279000000002</v>
      </c>
      <c r="E67" s="21">
        <v>81971.704800000007</v>
      </c>
      <c r="F67" s="86">
        <v>118432.974</v>
      </c>
      <c r="G67" s="21">
        <v>177737.59959999999</v>
      </c>
      <c r="H67" s="21">
        <v>106328.9794</v>
      </c>
      <c r="I67" s="22">
        <v>20.260000000000002</v>
      </c>
      <c r="J67" s="22">
        <v>29.32</v>
      </c>
      <c r="K67" s="22">
        <v>10.63</v>
      </c>
      <c r="L67" s="22">
        <v>174.49719999999999</v>
      </c>
      <c r="M67" s="7"/>
      <c r="N67" s="59"/>
      <c r="O67" s="59"/>
      <c r="P67" s="59"/>
      <c r="Q67" s="8"/>
      <c r="R67" s="8"/>
      <c r="S67" s="8"/>
      <c r="T67" s="8"/>
      <c r="U67" s="8"/>
    </row>
    <row r="68" spans="1:21" s="17" customFormat="1" ht="13.15" customHeight="1">
      <c r="A68" s="18" t="s">
        <v>607</v>
      </c>
      <c r="B68" s="19">
        <v>0.46089999999999998</v>
      </c>
      <c r="C68" s="20">
        <v>79482.027700000006</v>
      </c>
      <c r="D68" s="21">
        <v>59809.036699999997</v>
      </c>
      <c r="E68" s="21">
        <v>68645.178</v>
      </c>
      <c r="F68" s="86">
        <v>90439.402100000007</v>
      </c>
      <c r="G68" s="21">
        <v>106850.82429999999</v>
      </c>
      <c r="H68" s="21">
        <v>81447.038400000005</v>
      </c>
      <c r="I68" s="22">
        <v>13.36</v>
      </c>
      <c r="J68" s="22">
        <v>24.8</v>
      </c>
      <c r="K68" s="22">
        <v>10.61</v>
      </c>
      <c r="L68" s="22">
        <v>175.667</v>
      </c>
      <c r="M68" s="7"/>
      <c r="N68" s="59"/>
      <c r="O68" s="59"/>
      <c r="P68" s="59"/>
      <c r="Q68" s="8"/>
      <c r="R68" s="8"/>
      <c r="S68" s="8"/>
      <c r="T68" s="8"/>
      <c r="U68" s="8"/>
    </row>
    <row r="69" spans="1:21" s="17" customFormat="1" ht="13.15" customHeight="1">
      <c r="A69" s="18" t="s">
        <v>756</v>
      </c>
      <c r="B69" s="19">
        <v>7.46E-2</v>
      </c>
      <c r="C69" s="20">
        <v>71654.917100000006</v>
      </c>
      <c r="D69" s="21">
        <v>51184.050999999999</v>
      </c>
      <c r="E69" s="21">
        <v>63678.643100000001</v>
      </c>
      <c r="F69" s="86">
        <v>85013.142500000002</v>
      </c>
      <c r="G69" s="21">
        <v>110278.1378</v>
      </c>
      <c r="H69" s="21">
        <v>78059.040299999993</v>
      </c>
      <c r="I69" s="22">
        <v>13.21</v>
      </c>
      <c r="J69" s="22">
        <v>24.13</v>
      </c>
      <c r="K69" s="22">
        <v>10.65</v>
      </c>
      <c r="L69" s="22">
        <v>177.42330000000001</v>
      </c>
      <c r="M69" s="7"/>
      <c r="N69" s="59"/>
      <c r="O69" s="59"/>
      <c r="P69" s="59"/>
      <c r="Q69" s="8"/>
      <c r="R69" s="8"/>
      <c r="S69" s="8"/>
      <c r="T69" s="8"/>
      <c r="U69" s="8"/>
    </row>
    <row r="70" spans="1:21" s="17" customFormat="1" ht="13.15" customHeight="1">
      <c r="A70" s="12" t="s">
        <v>142</v>
      </c>
      <c r="B70" s="13">
        <v>0.4274</v>
      </c>
      <c r="C70" s="14">
        <v>62677.732300000003</v>
      </c>
      <c r="D70" s="15">
        <v>45164.991099999999</v>
      </c>
      <c r="E70" s="15">
        <v>52646.764499999997</v>
      </c>
      <c r="F70" s="86">
        <v>71346.028000000006</v>
      </c>
      <c r="G70" s="15">
        <v>84516.579199999993</v>
      </c>
      <c r="H70" s="15">
        <v>63424.924700000003</v>
      </c>
      <c r="I70" s="16">
        <v>15.01</v>
      </c>
      <c r="J70" s="16">
        <v>21.79</v>
      </c>
      <c r="K70" s="16">
        <v>10.44</v>
      </c>
      <c r="L70" s="16">
        <v>174.6164</v>
      </c>
      <c r="M70" s="7"/>
      <c r="N70" s="59"/>
      <c r="O70" s="59"/>
      <c r="P70" s="59"/>
      <c r="Q70" s="8"/>
      <c r="R70" s="8"/>
      <c r="S70" s="8"/>
      <c r="T70" s="8"/>
      <c r="U70" s="8"/>
    </row>
    <row r="71" spans="1:21" s="17" customFormat="1" ht="13.15" customHeight="1">
      <c r="A71" s="18" t="s">
        <v>1117</v>
      </c>
      <c r="B71" s="19">
        <v>0.1434</v>
      </c>
      <c r="C71" s="20">
        <v>65588.914999999994</v>
      </c>
      <c r="D71" s="21">
        <v>48565.289299999997</v>
      </c>
      <c r="E71" s="21">
        <v>60559.768199999999</v>
      </c>
      <c r="F71" s="86">
        <v>71346.028000000006</v>
      </c>
      <c r="G71" s="21">
        <v>82538.455600000001</v>
      </c>
      <c r="H71" s="21">
        <v>66056.837700000004</v>
      </c>
      <c r="I71" s="22">
        <v>19.52</v>
      </c>
      <c r="J71" s="22">
        <v>19.760000000000002</v>
      </c>
      <c r="K71" s="22">
        <v>9.84</v>
      </c>
      <c r="L71" s="22">
        <v>176.86359999999999</v>
      </c>
      <c r="M71" s="7"/>
      <c r="N71" s="59"/>
      <c r="O71" s="59"/>
      <c r="P71" s="59"/>
      <c r="Q71" s="8"/>
      <c r="R71" s="8"/>
      <c r="S71" s="8"/>
      <c r="T71" s="8"/>
      <c r="U71" s="8"/>
    </row>
    <row r="72" spans="1:21" s="17" customFormat="1" ht="13.15" customHeight="1">
      <c r="A72" s="18" t="s">
        <v>1118</v>
      </c>
      <c r="B72" s="19">
        <v>5.8000000000000003E-2</v>
      </c>
      <c r="C72" s="20">
        <v>60967.610200000003</v>
      </c>
      <c r="D72" s="21">
        <v>51482.090499999998</v>
      </c>
      <c r="E72" s="21">
        <v>53600.028700000003</v>
      </c>
      <c r="F72" s="86">
        <v>67522.489400000006</v>
      </c>
      <c r="G72" s="21">
        <v>80697.305099999998</v>
      </c>
      <c r="H72" s="21">
        <v>62712.751300000004</v>
      </c>
      <c r="I72" s="22">
        <v>13.31</v>
      </c>
      <c r="J72" s="22">
        <v>17.53</v>
      </c>
      <c r="K72" s="22">
        <v>10.73</v>
      </c>
      <c r="L72" s="22">
        <v>173.59119999999999</v>
      </c>
      <c r="M72" s="7"/>
      <c r="N72" s="59"/>
      <c r="O72" s="59"/>
      <c r="P72" s="59"/>
      <c r="Q72" s="8"/>
      <c r="R72" s="8"/>
      <c r="S72" s="8"/>
      <c r="T72" s="8"/>
      <c r="U72" s="8"/>
    </row>
    <row r="73" spans="1:21" s="17" customFormat="1" ht="13.15" customHeight="1">
      <c r="A73" s="12" t="s">
        <v>143</v>
      </c>
      <c r="B73" s="13">
        <v>0.85509999999999997</v>
      </c>
      <c r="C73" s="14">
        <v>71538.732399999994</v>
      </c>
      <c r="D73" s="15">
        <v>52769.529600000002</v>
      </c>
      <c r="E73" s="15">
        <v>62065.168299999998</v>
      </c>
      <c r="F73" s="86">
        <v>86331.726500000004</v>
      </c>
      <c r="G73" s="15">
        <v>96530.237200000003</v>
      </c>
      <c r="H73" s="15">
        <v>74294.092699999994</v>
      </c>
      <c r="I73" s="16">
        <v>14.23</v>
      </c>
      <c r="J73" s="16">
        <v>25.51</v>
      </c>
      <c r="K73" s="16">
        <v>11.03</v>
      </c>
      <c r="L73" s="16">
        <v>174.65629999999999</v>
      </c>
      <c r="M73" s="7"/>
      <c r="N73" s="59"/>
      <c r="O73" s="59"/>
      <c r="P73" s="59"/>
      <c r="Q73" s="8"/>
      <c r="R73" s="8"/>
      <c r="S73" s="8"/>
      <c r="T73" s="8"/>
      <c r="U73" s="8"/>
    </row>
    <row r="74" spans="1:21" s="17" customFormat="1" ht="13.15" customHeight="1">
      <c r="A74" s="18" t="s">
        <v>608</v>
      </c>
      <c r="B74" s="19">
        <v>0.5131</v>
      </c>
      <c r="C74" s="20">
        <v>68099.762600000002</v>
      </c>
      <c r="D74" s="21">
        <v>51891.215600000003</v>
      </c>
      <c r="E74" s="21">
        <v>60541.269399999997</v>
      </c>
      <c r="F74" s="86">
        <v>81165.7353</v>
      </c>
      <c r="G74" s="21">
        <v>90893.408200000005</v>
      </c>
      <c r="H74" s="21">
        <v>70995.255999999994</v>
      </c>
      <c r="I74" s="22">
        <v>15.4</v>
      </c>
      <c r="J74" s="22">
        <v>21.51</v>
      </c>
      <c r="K74" s="22">
        <v>9.6199999999999992</v>
      </c>
      <c r="L74" s="22">
        <v>175.2483</v>
      </c>
      <c r="M74" s="7"/>
      <c r="N74" s="59"/>
      <c r="O74" s="59"/>
      <c r="P74" s="59"/>
      <c r="Q74" s="8"/>
      <c r="R74" s="8"/>
      <c r="S74" s="8"/>
      <c r="T74" s="8"/>
      <c r="U74" s="8"/>
    </row>
    <row r="75" spans="1:21" s="17" customFormat="1" ht="13.15" customHeight="1">
      <c r="A75" s="18" t="s">
        <v>609</v>
      </c>
      <c r="B75" s="19">
        <v>0.3</v>
      </c>
      <c r="C75" s="20">
        <v>82889.6302</v>
      </c>
      <c r="D75" s="21">
        <v>56502.798699999999</v>
      </c>
      <c r="E75" s="21">
        <v>67819.341199999995</v>
      </c>
      <c r="F75" s="86">
        <v>91345.224199999997</v>
      </c>
      <c r="G75" s="21">
        <v>102565.84149999999</v>
      </c>
      <c r="H75" s="21">
        <v>80485.802200000006</v>
      </c>
      <c r="I75" s="22">
        <v>12.65</v>
      </c>
      <c r="J75" s="22">
        <v>31.41</v>
      </c>
      <c r="K75" s="22">
        <v>13.11</v>
      </c>
      <c r="L75" s="22">
        <v>173.69749999999999</v>
      </c>
      <c r="M75" s="7"/>
      <c r="N75" s="59"/>
      <c r="O75" s="59"/>
      <c r="P75" s="59"/>
      <c r="Q75" s="8"/>
      <c r="R75" s="8"/>
      <c r="S75" s="8"/>
      <c r="T75" s="8"/>
      <c r="U75" s="8"/>
    </row>
    <row r="76" spans="1:21" s="17" customFormat="1" ht="13.15" customHeight="1">
      <c r="A76" s="18" t="s">
        <v>757</v>
      </c>
      <c r="B76" s="19">
        <v>4.19E-2</v>
      </c>
      <c r="C76" s="20">
        <v>67853.458799999993</v>
      </c>
      <c r="D76" s="21">
        <v>47831.256300000001</v>
      </c>
      <c r="E76" s="21">
        <v>60950.038800000002</v>
      </c>
      <c r="F76" s="86">
        <v>81954.884600000005</v>
      </c>
      <c r="G76" s="21">
        <v>94449.507500000007</v>
      </c>
      <c r="H76" s="21">
        <v>70364.762100000007</v>
      </c>
      <c r="I76" s="22">
        <v>12.71</v>
      </c>
      <c r="J76" s="22">
        <v>26.67</v>
      </c>
      <c r="K76" s="22">
        <v>11.55</v>
      </c>
      <c r="L76" s="22">
        <v>174.27260000000001</v>
      </c>
      <c r="M76" s="7"/>
      <c r="N76" s="59"/>
      <c r="O76" s="59"/>
      <c r="P76" s="59"/>
      <c r="Q76" s="8"/>
      <c r="R76" s="8"/>
      <c r="S76" s="8"/>
      <c r="T76" s="8"/>
      <c r="U76" s="8"/>
    </row>
    <row r="77" spans="1:21" s="17" customFormat="1" ht="13.15" customHeight="1">
      <c r="A77" s="12" t="s">
        <v>144</v>
      </c>
      <c r="B77" s="13">
        <v>9.6905000000000001</v>
      </c>
      <c r="C77" s="14">
        <v>78607.170299999998</v>
      </c>
      <c r="D77" s="15">
        <v>59778.627200000003</v>
      </c>
      <c r="E77" s="15">
        <v>68401.581999999995</v>
      </c>
      <c r="F77" s="86">
        <v>90508.813099999999</v>
      </c>
      <c r="G77" s="15">
        <v>101829.12609999999</v>
      </c>
      <c r="H77" s="15">
        <v>80110.620999999999</v>
      </c>
      <c r="I77" s="16">
        <v>16.68</v>
      </c>
      <c r="J77" s="16">
        <v>23.84</v>
      </c>
      <c r="K77" s="16">
        <v>16.09</v>
      </c>
      <c r="L77" s="16">
        <v>173.7183</v>
      </c>
      <c r="M77" s="7"/>
      <c r="N77" s="59"/>
      <c r="O77" s="59"/>
      <c r="P77" s="59"/>
      <c r="Q77" s="8"/>
      <c r="R77" s="8"/>
      <c r="S77" s="8"/>
      <c r="T77" s="8"/>
      <c r="U77" s="8"/>
    </row>
    <row r="78" spans="1:21" s="17" customFormat="1" ht="13.15" customHeight="1">
      <c r="A78" s="18" t="s">
        <v>610</v>
      </c>
      <c r="B78" s="19">
        <v>6.1169000000000002</v>
      </c>
      <c r="C78" s="20">
        <v>77404.441500000001</v>
      </c>
      <c r="D78" s="21">
        <v>59952.8001</v>
      </c>
      <c r="E78" s="21">
        <v>68148.556100000002</v>
      </c>
      <c r="F78" s="86">
        <v>87384.180200000003</v>
      </c>
      <c r="G78" s="21">
        <v>97954.676800000001</v>
      </c>
      <c r="H78" s="21">
        <v>78517.9565</v>
      </c>
      <c r="I78" s="22">
        <v>16.399999999999999</v>
      </c>
      <c r="J78" s="22">
        <v>23.37</v>
      </c>
      <c r="K78" s="22">
        <v>16.09</v>
      </c>
      <c r="L78" s="22">
        <v>173.68119999999999</v>
      </c>
      <c r="M78" s="7"/>
      <c r="N78" s="59"/>
      <c r="O78" s="59"/>
      <c r="P78" s="59"/>
      <c r="Q78" s="8"/>
      <c r="R78" s="8"/>
      <c r="S78" s="8"/>
      <c r="T78" s="8"/>
      <c r="U78" s="8"/>
    </row>
    <row r="79" spans="1:21" s="17" customFormat="1" ht="13.15" customHeight="1">
      <c r="A79" s="18" t="s">
        <v>611</v>
      </c>
      <c r="B79" s="19">
        <v>1.8715999999999999</v>
      </c>
      <c r="C79" s="20">
        <v>87737.110100000005</v>
      </c>
      <c r="D79" s="21">
        <v>64375.154399999999</v>
      </c>
      <c r="E79" s="21">
        <v>73556.353099999993</v>
      </c>
      <c r="F79" s="86">
        <v>100184.5006</v>
      </c>
      <c r="G79" s="21">
        <v>109720.8753</v>
      </c>
      <c r="H79" s="21">
        <v>87520.391799999998</v>
      </c>
      <c r="I79" s="22">
        <v>18.93</v>
      </c>
      <c r="J79" s="22">
        <v>24.89</v>
      </c>
      <c r="K79" s="22">
        <v>16.25</v>
      </c>
      <c r="L79" s="22">
        <v>173.95769999999999</v>
      </c>
      <c r="M79" s="7"/>
      <c r="N79" s="59"/>
      <c r="O79" s="59"/>
      <c r="P79" s="59"/>
      <c r="Q79" s="8"/>
      <c r="R79" s="8"/>
      <c r="S79" s="8"/>
      <c r="T79" s="8"/>
      <c r="U79" s="8"/>
    </row>
    <row r="80" spans="1:21" s="17" customFormat="1" ht="13.15" customHeight="1">
      <c r="A80" s="18" t="s">
        <v>1119</v>
      </c>
      <c r="B80" s="19">
        <v>0.15939999999999999</v>
      </c>
      <c r="C80" s="20">
        <v>86529.382400000002</v>
      </c>
      <c r="D80" s="21">
        <v>57647.420899999997</v>
      </c>
      <c r="E80" s="21">
        <v>68928.653399999996</v>
      </c>
      <c r="F80" s="86">
        <v>100381.68120000001</v>
      </c>
      <c r="G80" s="21">
        <v>112855.9458</v>
      </c>
      <c r="H80" s="21">
        <v>86419.721699999995</v>
      </c>
      <c r="I80" s="22">
        <v>18.25</v>
      </c>
      <c r="J80" s="22">
        <v>24.63</v>
      </c>
      <c r="K80" s="22">
        <v>16.57</v>
      </c>
      <c r="L80" s="22">
        <v>173.536</v>
      </c>
      <c r="M80" s="7"/>
      <c r="N80" s="59"/>
      <c r="O80" s="59"/>
      <c r="P80" s="59"/>
      <c r="Q80" s="8"/>
      <c r="R80" s="8"/>
      <c r="S80" s="8"/>
      <c r="T80" s="8"/>
      <c r="U80" s="8"/>
    </row>
    <row r="81" spans="1:21" s="17" customFormat="1" ht="13.15" customHeight="1">
      <c r="A81" s="12" t="s">
        <v>148</v>
      </c>
      <c r="B81" s="13">
        <v>2.8024</v>
      </c>
      <c r="C81" s="14">
        <v>75129.832599999994</v>
      </c>
      <c r="D81" s="15">
        <v>55119.662600000003</v>
      </c>
      <c r="E81" s="15">
        <v>65986.351800000004</v>
      </c>
      <c r="F81" s="86">
        <v>85107.533200000005</v>
      </c>
      <c r="G81" s="15">
        <v>100859.2424</v>
      </c>
      <c r="H81" s="15">
        <v>76879.372300000003</v>
      </c>
      <c r="I81" s="16">
        <v>9.42</v>
      </c>
      <c r="J81" s="16">
        <v>25.65</v>
      </c>
      <c r="K81" s="16">
        <v>12.75</v>
      </c>
      <c r="L81" s="16">
        <v>168.83629999999999</v>
      </c>
      <c r="M81" s="7"/>
      <c r="N81" s="59"/>
      <c r="O81" s="59"/>
      <c r="P81" s="59"/>
      <c r="Q81" s="8"/>
      <c r="R81" s="8"/>
      <c r="S81" s="8"/>
      <c r="T81" s="8"/>
      <c r="U81" s="8"/>
    </row>
    <row r="82" spans="1:21" s="17" customFormat="1" ht="13.15" customHeight="1">
      <c r="A82" s="18" t="s">
        <v>612</v>
      </c>
      <c r="B82" s="19">
        <v>0.41920000000000002</v>
      </c>
      <c r="C82" s="20">
        <v>58174.898000000001</v>
      </c>
      <c r="D82" s="21">
        <v>41870.9683</v>
      </c>
      <c r="E82" s="21">
        <v>50773.5864</v>
      </c>
      <c r="F82" s="86">
        <v>69361.479600000006</v>
      </c>
      <c r="G82" s="21">
        <v>81672.252299999993</v>
      </c>
      <c r="H82" s="21">
        <v>60846.713400000001</v>
      </c>
      <c r="I82" s="22">
        <v>10.36</v>
      </c>
      <c r="J82" s="22">
        <v>22.8</v>
      </c>
      <c r="K82" s="22">
        <v>10.18</v>
      </c>
      <c r="L82" s="22">
        <v>173.41579999999999</v>
      </c>
      <c r="M82" s="7"/>
      <c r="N82" s="59"/>
      <c r="O82" s="59"/>
      <c r="P82" s="59"/>
      <c r="Q82" s="8"/>
      <c r="R82" s="8"/>
      <c r="S82" s="8"/>
      <c r="T82" s="8"/>
      <c r="U82" s="8"/>
    </row>
    <row r="83" spans="1:21" s="17" customFormat="1" ht="13.15" customHeight="1">
      <c r="A83" s="18" t="s">
        <v>613</v>
      </c>
      <c r="B83" s="19">
        <v>1.7386999999999999</v>
      </c>
      <c r="C83" s="20">
        <v>76220.319900000002</v>
      </c>
      <c r="D83" s="21">
        <v>61308.401100000003</v>
      </c>
      <c r="E83" s="21">
        <v>69150.396399999998</v>
      </c>
      <c r="F83" s="86">
        <v>85337.8609</v>
      </c>
      <c r="G83" s="21">
        <v>100859.2424</v>
      </c>
      <c r="H83" s="21">
        <v>78834.335300000006</v>
      </c>
      <c r="I83" s="22">
        <v>7.94</v>
      </c>
      <c r="J83" s="22">
        <v>26.8</v>
      </c>
      <c r="K83" s="22">
        <v>13.29</v>
      </c>
      <c r="L83" s="22">
        <v>168.1421</v>
      </c>
      <c r="M83" s="7"/>
      <c r="N83" s="59"/>
      <c r="O83" s="59"/>
      <c r="P83" s="59"/>
      <c r="Q83" s="8"/>
      <c r="R83" s="8"/>
      <c r="S83" s="8"/>
      <c r="T83" s="8"/>
      <c r="U83" s="8"/>
    </row>
    <row r="84" spans="1:21" s="17" customFormat="1" ht="13.15" customHeight="1">
      <c r="A84" s="18" t="s">
        <v>614</v>
      </c>
      <c r="B84" s="19">
        <v>0.22309999999999999</v>
      </c>
      <c r="C84" s="20">
        <v>88201.899799999999</v>
      </c>
      <c r="D84" s="21">
        <v>67299.951100000006</v>
      </c>
      <c r="E84" s="21">
        <v>76096.100600000005</v>
      </c>
      <c r="F84" s="86">
        <v>102681.9978</v>
      </c>
      <c r="G84" s="21">
        <v>120394.2193</v>
      </c>
      <c r="H84" s="21">
        <v>90646.107199999999</v>
      </c>
      <c r="I84" s="22">
        <v>13.68</v>
      </c>
      <c r="J84" s="22">
        <v>27.99</v>
      </c>
      <c r="K84" s="22">
        <v>11.78</v>
      </c>
      <c r="L84" s="22">
        <v>170.8167</v>
      </c>
      <c r="M84" s="7"/>
      <c r="N84" s="59"/>
      <c r="O84" s="59"/>
      <c r="P84" s="59"/>
      <c r="Q84" s="8"/>
      <c r="R84" s="8"/>
      <c r="S84" s="8"/>
      <c r="T84" s="8"/>
      <c r="U84" s="8"/>
    </row>
    <row r="85" spans="1:21" s="17" customFormat="1" ht="13.15" customHeight="1">
      <c r="A85" s="12" t="s">
        <v>150</v>
      </c>
      <c r="B85" s="13">
        <v>5.1400000000000001E-2</v>
      </c>
      <c r="C85" s="14">
        <v>65456.520400000001</v>
      </c>
      <c r="D85" s="15">
        <v>36472.825700000001</v>
      </c>
      <c r="E85" s="15">
        <v>41609.781000000003</v>
      </c>
      <c r="F85" s="86">
        <v>77513.941999999995</v>
      </c>
      <c r="G85" s="15">
        <v>92690.733900000007</v>
      </c>
      <c r="H85" s="15">
        <v>62070.662400000001</v>
      </c>
      <c r="I85" s="16">
        <v>10.44</v>
      </c>
      <c r="J85" s="16">
        <v>28.82</v>
      </c>
      <c r="K85" s="16">
        <v>12.31</v>
      </c>
      <c r="L85" s="16">
        <v>174.7559</v>
      </c>
      <c r="M85" s="7"/>
      <c r="N85" s="59"/>
      <c r="O85" s="59"/>
      <c r="P85" s="59"/>
      <c r="Q85" s="8"/>
      <c r="R85" s="8"/>
      <c r="S85" s="8"/>
      <c r="T85" s="8"/>
      <c r="U85" s="8"/>
    </row>
    <row r="86" spans="1:21" s="17" customFormat="1" ht="13.15" customHeight="1">
      <c r="A86" s="12" t="s">
        <v>151</v>
      </c>
      <c r="B86" s="13">
        <v>0.20349999999999999</v>
      </c>
      <c r="C86" s="14">
        <v>48113.226300000002</v>
      </c>
      <c r="D86" s="15">
        <v>35603.113100000002</v>
      </c>
      <c r="E86" s="15">
        <v>40276.626600000003</v>
      </c>
      <c r="F86" s="86">
        <v>58867.191099999996</v>
      </c>
      <c r="G86" s="15">
        <v>69090.056899999996</v>
      </c>
      <c r="H86" s="15">
        <v>50660.001900000003</v>
      </c>
      <c r="I86" s="16">
        <v>14.92</v>
      </c>
      <c r="J86" s="16">
        <v>19.739999999999998</v>
      </c>
      <c r="K86" s="16">
        <v>9.6999999999999993</v>
      </c>
      <c r="L86" s="16">
        <v>173.9913</v>
      </c>
      <c r="M86" s="7"/>
      <c r="N86" s="59"/>
      <c r="O86" s="59"/>
      <c r="P86" s="59"/>
      <c r="Q86" s="8"/>
      <c r="R86" s="8"/>
      <c r="S86" s="8"/>
      <c r="T86" s="8"/>
      <c r="U86" s="8"/>
    </row>
    <row r="87" spans="1:21" s="17" customFormat="1" ht="13.15" customHeight="1">
      <c r="A87" s="18" t="s">
        <v>615</v>
      </c>
      <c r="B87" s="19">
        <v>0.16089999999999999</v>
      </c>
      <c r="C87" s="20">
        <v>52612.836199999998</v>
      </c>
      <c r="D87" s="21">
        <v>36861.376499999998</v>
      </c>
      <c r="E87" s="21">
        <v>41955.045100000003</v>
      </c>
      <c r="F87" s="86">
        <v>60532.926299999999</v>
      </c>
      <c r="G87" s="21">
        <v>69637.974900000001</v>
      </c>
      <c r="H87" s="21">
        <v>52793.502999999997</v>
      </c>
      <c r="I87" s="22">
        <v>15.51</v>
      </c>
      <c r="J87" s="22">
        <v>20.13</v>
      </c>
      <c r="K87" s="22">
        <v>9.7899999999999991</v>
      </c>
      <c r="L87" s="22">
        <v>173.63720000000001</v>
      </c>
      <c r="M87" s="7"/>
      <c r="N87" s="59"/>
      <c r="O87" s="59"/>
      <c r="P87" s="59"/>
      <c r="Q87" s="8"/>
      <c r="R87" s="8"/>
      <c r="S87" s="8"/>
      <c r="T87" s="8"/>
      <c r="U87" s="8"/>
    </row>
    <row r="88" spans="1:21" s="17" customFormat="1" ht="13.15" customHeight="1">
      <c r="A88" s="12" t="s">
        <v>155</v>
      </c>
      <c r="B88" s="13">
        <v>0.4078</v>
      </c>
      <c r="C88" s="14">
        <v>54630.362000000001</v>
      </c>
      <c r="D88" s="15">
        <v>38012.669699999999</v>
      </c>
      <c r="E88" s="15">
        <v>44412.359400000001</v>
      </c>
      <c r="F88" s="86">
        <v>67391.976800000004</v>
      </c>
      <c r="G88" s="15">
        <v>82476.356700000004</v>
      </c>
      <c r="H88" s="15">
        <v>58537.415000000001</v>
      </c>
      <c r="I88" s="16">
        <v>12.56</v>
      </c>
      <c r="J88" s="16">
        <v>24.31</v>
      </c>
      <c r="K88" s="16">
        <v>10.14</v>
      </c>
      <c r="L88" s="16">
        <v>174.90950000000001</v>
      </c>
      <c r="M88" s="7"/>
      <c r="N88" s="59"/>
      <c r="O88" s="59"/>
      <c r="P88" s="59"/>
      <c r="Q88" s="8"/>
      <c r="R88" s="8"/>
      <c r="S88" s="8"/>
      <c r="T88" s="8"/>
      <c r="U88" s="8"/>
    </row>
    <row r="89" spans="1:21" s="17" customFormat="1" ht="13.15" customHeight="1">
      <c r="A89" s="18" t="s">
        <v>760</v>
      </c>
      <c r="B89" s="19">
        <v>0.12130000000000001</v>
      </c>
      <c r="C89" s="20">
        <v>53024.593399999998</v>
      </c>
      <c r="D89" s="21">
        <v>38200.396399999998</v>
      </c>
      <c r="E89" s="21">
        <v>43484.903899999998</v>
      </c>
      <c r="F89" s="86">
        <v>73591.984599999996</v>
      </c>
      <c r="G89" s="21">
        <v>90034.34</v>
      </c>
      <c r="H89" s="21">
        <v>60862.005599999997</v>
      </c>
      <c r="I89" s="22">
        <v>14.2</v>
      </c>
      <c r="J89" s="22">
        <v>22.86</v>
      </c>
      <c r="K89" s="22">
        <v>9.61</v>
      </c>
      <c r="L89" s="22">
        <v>174.25460000000001</v>
      </c>
      <c r="M89" s="7"/>
      <c r="N89" s="59"/>
      <c r="O89" s="59"/>
      <c r="P89" s="59"/>
      <c r="Q89" s="8"/>
      <c r="R89" s="8"/>
      <c r="S89" s="8"/>
      <c r="T89" s="8"/>
      <c r="U89" s="8"/>
    </row>
    <row r="90" spans="1:21" s="17" customFormat="1" ht="13.15" customHeight="1">
      <c r="A90" s="18" t="s">
        <v>761</v>
      </c>
      <c r="B90" s="19">
        <v>5.1999999999999998E-2</v>
      </c>
      <c r="C90" s="20">
        <v>53893.722399999999</v>
      </c>
      <c r="D90" s="21">
        <v>38766.407500000001</v>
      </c>
      <c r="E90" s="21">
        <v>44591.512600000002</v>
      </c>
      <c r="F90" s="86">
        <v>65461.706899999997</v>
      </c>
      <c r="G90" s="21">
        <v>82014.012199999997</v>
      </c>
      <c r="H90" s="21">
        <v>56928.958100000003</v>
      </c>
      <c r="I90" s="22">
        <v>13.76</v>
      </c>
      <c r="J90" s="22">
        <v>25.1</v>
      </c>
      <c r="K90" s="22">
        <v>10.26</v>
      </c>
      <c r="L90" s="22">
        <v>178.34139999999999</v>
      </c>
      <c r="M90" s="7"/>
      <c r="N90" s="59"/>
      <c r="O90" s="59"/>
      <c r="P90" s="59"/>
      <c r="Q90" s="8"/>
      <c r="R90" s="8"/>
      <c r="S90" s="8"/>
      <c r="T90" s="8"/>
      <c r="U90" s="8"/>
    </row>
    <row r="91" spans="1:21" s="17" customFormat="1" ht="13.15" customHeight="1">
      <c r="A91" s="12" t="s">
        <v>156</v>
      </c>
      <c r="B91" s="13">
        <v>0.2903</v>
      </c>
      <c r="C91" s="14">
        <v>67609.096000000005</v>
      </c>
      <c r="D91" s="15">
        <v>42060.857199999999</v>
      </c>
      <c r="E91" s="15">
        <v>51102.425999999999</v>
      </c>
      <c r="F91" s="86">
        <v>80965.7111</v>
      </c>
      <c r="G91" s="15">
        <v>94524.892900000006</v>
      </c>
      <c r="H91" s="15">
        <v>69571.338300000003</v>
      </c>
      <c r="I91" s="16">
        <v>14.95</v>
      </c>
      <c r="J91" s="16">
        <v>25.04</v>
      </c>
      <c r="K91" s="16">
        <v>10.56</v>
      </c>
      <c r="L91" s="16">
        <v>174.3416</v>
      </c>
      <c r="M91" s="7"/>
      <c r="N91" s="59"/>
      <c r="O91" s="59"/>
      <c r="P91" s="59"/>
      <c r="Q91" s="8"/>
      <c r="R91" s="8"/>
      <c r="S91" s="8"/>
      <c r="T91" s="8"/>
      <c r="U91" s="8"/>
    </row>
    <row r="92" spans="1:21" s="17" customFormat="1" ht="13.15" customHeight="1">
      <c r="A92" s="18" t="s">
        <v>1120</v>
      </c>
      <c r="B92" s="19">
        <v>8.7599999999999997E-2</v>
      </c>
      <c r="C92" s="20">
        <v>72726.785699999993</v>
      </c>
      <c r="D92" s="21">
        <v>62639.137000000002</v>
      </c>
      <c r="E92" s="21">
        <v>66985.500700000004</v>
      </c>
      <c r="F92" s="86">
        <v>83141.374100000001</v>
      </c>
      <c r="G92" s="21">
        <v>97838.483099999998</v>
      </c>
      <c r="H92" s="21">
        <v>75589.669699999999</v>
      </c>
      <c r="I92" s="22">
        <v>8.4700000000000006</v>
      </c>
      <c r="J92" s="22">
        <v>23.13</v>
      </c>
      <c r="K92" s="22">
        <v>10.65</v>
      </c>
      <c r="L92" s="22">
        <v>173.95930000000001</v>
      </c>
      <c r="M92" s="7"/>
      <c r="N92" s="59"/>
      <c r="O92" s="59"/>
      <c r="P92" s="59"/>
      <c r="Q92" s="8"/>
      <c r="R92" s="8"/>
      <c r="S92" s="8"/>
      <c r="T92" s="8"/>
      <c r="U92" s="8"/>
    </row>
    <row r="93" spans="1:21" s="17" customFormat="1" ht="13.15" customHeight="1">
      <c r="A93" s="12" t="s">
        <v>157</v>
      </c>
      <c r="B93" s="13">
        <v>0.2024</v>
      </c>
      <c r="C93" s="14">
        <v>56734.186300000001</v>
      </c>
      <c r="D93" s="15">
        <v>37228.872000000003</v>
      </c>
      <c r="E93" s="15">
        <v>44756.389799999997</v>
      </c>
      <c r="F93" s="86">
        <v>73322.699099999998</v>
      </c>
      <c r="G93" s="15">
        <v>89413.854399999997</v>
      </c>
      <c r="H93" s="15">
        <v>61200.570800000001</v>
      </c>
      <c r="I93" s="16">
        <v>10.119999999999999</v>
      </c>
      <c r="J93" s="16">
        <v>21.63</v>
      </c>
      <c r="K93" s="16">
        <v>10.91</v>
      </c>
      <c r="L93" s="16">
        <v>174.72819999999999</v>
      </c>
      <c r="M93" s="7"/>
      <c r="N93" s="59"/>
      <c r="O93" s="59"/>
      <c r="P93" s="59"/>
      <c r="Q93" s="8"/>
      <c r="R93" s="8"/>
      <c r="S93" s="8"/>
      <c r="T93" s="8"/>
      <c r="U93" s="8"/>
    </row>
    <row r="94" spans="1:21" s="17" customFormat="1" ht="13.15" customHeight="1">
      <c r="A94" s="18" t="s">
        <v>763</v>
      </c>
      <c r="B94" s="19">
        <v>0.1047</v>
      </c>
      <c r="C94" s="20">
        <v>51348.029699999999</v>
      </c>
      <c r="D94" s="21">
        <v>35283.163699999997</v>
      </c>
      <c r="E94" s="21">
        <v>43091.9251</v>
      </c>
      <c r="F94" s="86">
        <v>67070.542799999996</v>
      </c>
      <c r="G94" s="21">
        <v>79560.009099999996</v>
      </c>
      <c r="H94" s="21">
        <v>55852.760900000001</v>
      </c>
      <c r="I94" s="22">
        <v>10.29</v>
      </c>
      <c r="J94" s="22">
        <v>21.52</v>
      </c>
      <c r="K94" s="22">
        <v>10.7</v>
      </c>
      <c r="L94" s="22">
        <v>173.7552</v>
      </c>
      <c r="M94" s="7"/>
      <c r="N94" s="59"/>
      <c r="O94" s="59"/>
      <c r="P94" s="59"/>
      <c r="Q94" s="8"/>
      <c r="R94" s="8"/>
      <c r="S94" s="8"/>
      <c r="T94" s="8"/>
      <c r="U94" s="8"/>
    </row>
    <row r="95" spans="1:21" s="17" customFormat="1" ht="13.15" customHeight="1">
      <c r="A95" s="18" t="s">
        <v>1121</v>
      </c>
      <c r="B95" s="19">
        <v>7.51E-2</v>
      </c>
      <c r="C95" s="20">
        <v>68146.782500000001</v>
      </c>
      <c r="D95" s="21">
        <v>47785.930099999998</v>
      </c>
      <c r="E95" s="21">
        <v>59206.969899999996</v>
      </c>
      <c r="F95" s="86">
        <v>83100.325599999996</v>
      </c>
      <c r="G95" s="21">
        <v>100123.0085</v>
      </c>
      <c r="H95" s="21">
        <v>72492.597200000004</v>
      </c>
      <c r="I95" s="22">
        <v>10.08</v>
      </c>
      <c r="J95" s="22">
        <v>22.87</v>
      </c>
      <c r="K95" s="22">
        <v>11.4</v>
      </c>
      <c r="L95" s="22">
        <v>175.11269999999999</v>
      </c>
      <c r="M95" s="7"/>
      <c r="N95" s="59"/>
      <c r="O95" s="59"/>
      <c r="P95" s="59"/>
      <c r="Q95" s="8"/>
      <c r="R95" s="8"/>
      <c r="S95" s="8"/>
      <c r="T95" s="8"/>
      <c r="U95" s="8"/>
    </row>
    <row r="96" spans="1:21" s="17" customFormat="1" ht="13.15" customHeight="1">
      <c r="A96" s="12" t="s">
        <v>1122</v>
      </c>
      <c r="B96" s="13">
        <v>0.1212</v>
      </c>
      <c r="C96" s="14">
        <v>51274.728900000002</v>
      </c>
      <c r="D96" s="15">
        <v>37723.416599999997</v>
      </c>
      <c r="E96" s="15">
        <v>44876.231699999997</v>
      </c>
      <c r="F96" s="86">
        <v>61139.770900000003</v>
      </c>
      <c r="G96" s="15">
        <v>71418.865699999995</v>
      </c>
      <c r="H96" s="15">
        <v>53125.456100000003</v>
      </c>
      <c r="I96" s="16">
        <v>6.1</v>
      </c>
      <c r="J96" s="16">
        <v>23.43</v>
      </c>
      <c r="K96" s="16">
        <v>10.54</v>
      </c>
      <c r="L96" s="16">
        <v>170.88339999999999</v>
      </c>
      <c r="M96" s="7"/>
      <c r="N96" s="59"/>
      <c r="O96" s="59"/>
      <c r="P96" s="59"/>
      <c r="Q96" s="8"/>
      <c r="R96" s="8"/>
      <c r="S96" s="8"/>
      <c r="T96" s="8"/>
      <c r="U96" s="8"/>
    </row>
    <row r="97" spans="1:21" s="17" customFormat="1" ht="13.15" customHeight="1">
      <c r="A97" s="12" t="s">
        <v>158</v>
      </c>
      <c r="B97" s="13">
        <v>0.317</v>
      </c>
      <c r="C97" s="14">
        <v>47493.031999999999</v>
      </c>
      <c r="D97" s="15">
        <v>29739.5</v>
      </c>
      <c r="E97" s="15">
        <v>35460.125</v>
      </c>
      <c r="F97" s="86">
        <v>59464.103900000002</v>
      </c>
      <c r="G97" s="15">
        <v>71714.75</v>
      </c>
      <c r="H97" s="15">
        <v>50542.033499999998</v>
      </c>
      <c r="I97" s="16">
        <v>6.79</v>
      </c>
      <c r="J97" s="16">
        <v>16.3</v>
      </c>
      <c r="K97" s="16">
        <v>11.36</v>
      </c>
      <c r="L97" s="16">
        <v>175.79169999999999</v>
      </c>
      <c r="M97" s="7"/>
      <c r="N97" s="59"/>
      <c r="O97" s="59"/>
      <c r="P97" s="59"/>
      <c r="Q97" s="8"/>
      <c r="R97" s="8"/>
      <c r="S97" s="8"/>
      <c r="T97" s="8"/>
      <c r="U97" s="8"/>
    </row>
    <row r="98" spans="1:21" s="17" customFormat="1" ht="13.15" customHeight="1">
      <c r="A98" s="18" t="s">
        <v>765</v>
      </c>
      <c r="B98" s="19">
        <v>3.3599999999999998E-2</v>
      </c>
      <c r="C98" s="20">
        <v>51879.576099999998</v>
      </c>
      <c r="D98" s="21">
        <v>37970.819100000001</v>
      </c>
      <c r="E98" s="21">
        <v>43062.4303</v>
      </c>
      <c r="F98" s="86">
        <v>56168.398800000003</v>
      </c>
      <c r="G98" s="21">
        <v>68994.916500000007</v>
      </c>
      <c r="H98" s="21">
        <v>52657.427100000001</v>
      </c>
      <c r="I98" s="22">
        <v>8.35</v>
      </c>
      <c r="J98" s="22">
        <v>15.42</v>
      </c>
      <c r="K98" s="22">
        <v>11.25</v>
      </c>
      <c r="L98" s="22">
        <v>173.29339999999999</v>
      </c>
      <c r="M98" s="7"/>
      <c r="N98" s="59"/>
      <c r="O98" s="59"/>
      <c r="P98" s="59"/>
      <c r="Q98" s="8"/>
      <c r="R98" s="8"/>
      <c r="S98" s="8"/>
      <c r="T98" s="8"/>
      <c r="U98" s="8"/>
    </row>
    <row r="99" spans="1:21" s="17" customFormat="1" ht="13.15" customHeight="1">
      <c r="A99" s="18" t="s">
        <v>767</v>
      </c>
      <c r="B99" s="19">
        <v>0.15820000000000001</v>
      </c>
      <c r="C99" s="20">
        <v>47815.649700000002</v>
      </c>
      <c r="D99" s="21">
        <v>30009.333299999998</v>
      </c>
      <c r="E99" s="21">
        <v>37882.513599999998</v>
      </c>
      <c r="F99" s="86">
        <v>57065.611199999999</v>
      </c>
      <c r="G99" s="21">
        <v>64511.2019</v>
      </c>
      <c r="H99" s="21">
        <v>47575.226699999999</v>
      </c>
      <c r="I99" s="22">
        <v>6.24</v>
      </c>
      <c r="J99" s="22">
        <v>11.31</v>
      </c>
      <c r="K99" s="22">
        <v>11.96</v>
      </c>
      <c r="L99" s="22">
        <v>174.21899999999999</v>
      </c>
      <c r="M99" s="7"/>
      <c r="N99" s="59"/>
      <c r="O99" s="59"/>
      <c r="P99" s="59"/>
      <c r="Q99" s="8"/>
      <c r="R99" s="8"/>
      <c r="S99" s="8"/>
      <c r="T99" s="8"/>
      <c r="U99" s="8"/>
    </row>
    <row r="100" spans="1:21" s="17" customFormat="1" ht="13.15" customHeight="1">
      <c r="A100" s="12" t="s">
        <v>159</v>
      </c>
      <c r="B100" s="13">
        <v>0.28920000000000001</v>
      </c>
      <c r="C100" s="14">
        <v>52142.919900000001</v>
      </c>
      <c r="D100" s="15">
        <v>37750.583299999998</v>
      </c>
      <c r="E100" s="15">
        <v>42957.7889</v>
      </c>
      <c r="F100" s="86">
        <v>61367.075299999997</v>
      </c>
      <c r="G100" s="15">
        <v>73099.871899999998</v>
      </c>
      <c r="H100" s="15">
        <v>54141.348299999998</v>
      </c>
      <c r="I100" s="16">
        <v>7.54</v>
      </c>
      <c r="J100" s="16">
        <v>17.88</v>
      </c>
      <c r="K100" s="16">
        <v>10.58</v>
      </c>
      <c r="L100" s="16">
        <v>173.43180000000001</v>
      </c>
      <c r="M100" s="7"/>
      <c r="N100" s="59"/>
      <c r="O100" s="59"/>
      <c r="P100" s="59"/>
      <c r="Q100" s="8"/>
      <c r="R100" s="8"/>
      <c r="S100" s="8"/>
      <c r="T100" s="8"/>
      <c r="U100" s="8"/>
    </row>
    <row r="101" spans="1:21" s="17" customFormat="1" ht="13.15" customHeight="1">
      <c r="A101" s="18" t="s">
        <v>768</v>
      </c>
      <c r="B101" s="19">
        <v>0.15529999999999999</v>
      </c>
      <c r="C101" s="20">
        <v>56981.5933</v>
      </c>
      <c r="D101" s="21">
        <v>42957.7889</v>
      </c>
      <c r="E101" s="21">
        <v>49474.095500000003</v>
      </c>
      <c r="F101" s="86">
        <v>68306.817200000005</v>
      </c>
      <c r="G101" s="21">
        <v>79926.142000000007</v>
      </c>
      <c r="H101" s="21">
        <v>59587.318899999998</v>
      </c>
      <c r="I101" s="22">
        <v>9.52</v>
      </c>
      <c r="J101" s="22">
        <v>17.84</v>
      </c>
      <c r="K101" s="22">
        <v>10.23</v>
      </c>
      <c r="L101" s="22">
        <v>173.39</v>
      </c>
      <c r="M101" s="7"/>
      <c r="N101" s="59"/>
      <c r="O101" s="59"/>
      <c r="P101" s="59"/>
      <c r="Q101" s="8"/>
      <c r="R101" s="8"/>
      <c r="S101" s="8"/>
      <c r="T101" s="8"/>
      <c r="U101" s="8"/>
    </row>
    <row r="102" spans="1:21" s="17" customFormat="1" ht="13.15" customHeight="1">
      <c r="A102" s="18" t="s">
        <v>1123</v>
      </c>
      <c r="B102" s="19">
        <v>0.1055</v>
      </c>
      <c r="C102" s="20">
        <v>46929.85</v>
      </c>
      <c r="D102" s="21">
        <v>34548.166599999997</v>
      </c>
      <c r="E102" s="21">
        <v>39532.892999999996</v>
      </c>
      <c r="F102" s="86">
        <v>55646.420400000003</v>
      </c>
      <c r="G102" s="21">
        <v>65027.871299999999</v>
      </c>
      <c r="H102" s="21">
        <v>48833.648399999998</v>
      </c>
      <c r="I102" s="22">
        <v>4.76</v>
      </c>
      <c r="J102" s="22">
        <v>20.149999999999999</v>
      </c>
      <c r="K102" s="22">
        <v>11.19</v>
      </c>
      <c r="L102" s="22">
        <v>173.4974</v>
      </c>
      <c r="M102" s="7"/>
      <c r="N102" s="59"/>
      <c r="O102" s="59"/>
      <c r="P102" s="59"/>
      <c r="Q102" s="8"/>
      <c r="R102" s="8"/>
      <c r="S102" s="8"/>
      <c r="T102" s="8"/>
      <c r="U102" s="8"/>
    </row>
    <row r="103" spans="1:21" s="17" customFormat="1" ht="13.15" customHeight="1">
      <c r="A103" s="12" t="s">
        <v>160</v>
      </c>
      <c r="B103" s="13">
        <v>0.54139999999999999</v>
      </c>
      <c r="C103" s="14">
        <v>50155.485399999998</v>
      </c>
      <c r="D103" s="15">
        <v>39440.982199999999</v>
      </c>
      <c r="E103" s="15">
        <v>44424.662900000003</v>
      </c>
      <c r="F103" s="86">
        <v>58361.114099999999</v>
      </c>
      <c r="G103" s="15">
        <v>69980.013699999996</v>
      </c>
      <c r="H103" s="15">
        <v>52853.239800000003</v>
      </c>
      <c r="I103" s="16">
        <v>6.43</v>
      </c>
      <c r="J103" s="16">
        <v>16.670000000000002</v>
      </c>
      <c r="K103" s="16">
        <v>11.94</v>
      </c>
      <c r="L103" s="16">
        <v>173.99449999999999</v>
      </c>
      <c r="M103" s="7"/>
      <c r="N103" s="59"/>
      <c r="O103" s="59"/>
      <c r="P103" s="59"/>
      <c r="Q103" s="8"/>
      <c r="R103" s="8"/>
      <c r="S103" s="8"/>
      <c r="T103" s="8"/>
      <c r="U103" s="8"/>
    </row>
    <row r="104" spans="1:21" s="17" customFormat="1" ht="13.15" customHeight="1">
      <c r="A104" s="18" t="s">
        <v>770</v>
      </c>
      <c r="B104" s="19">
        <v>0.52780000000000005</v>
      </c>
      <c r="C104" s="20">
        <v>50065.737200000003</v>
      </c>
      <c r="D104" s="21">
        <v>39498.051899999999</v>
      </c>
      <c r="E104" s="21">
        <v>44424.662900000003</v>
      </c>
      <c r="F104" s="86">
        <v>58117.4617</v>
      </c>
      <c r="G104" s="21">
        <v>69460.452000000005</v>
      </c>
      <c r="H104" s="21">
        <v>52628.657200000001</v>
      </c>
      <c r="I104" s="22">
        <v>6.41</v>
      </c>
      <c r="J104" s="22">
        <v>16.46</v>
      </c>
      <c r="K104" s="22">
        <v>11.99</v>
      </c>
      <c r="L104" s="22">
        <v>173.95070000000001</v>
      </c>
      <c r="M104" s="7"/>
      <c r="N104" s="59"/>
      <c r="O104" s="59"/>
      <c r="P104" s="59"/>
      <c r="Q104" s="8"/>
      <c r="R104" s="8"/>
      <c r="S104" s="8"/>
      <c r="T104" s="8"/>
      <c r="U104" s="8"/>
    </row>
    <row r="105" spans="1:21" s="17" customFormat="1" ht="13.15" customHeight="1">
      <c r="A105" s="12" t="s">
        <v>161</v>
      </c>
      <c r="B105" s="13">
        <v>1.3091999999999999</v>
      </c>
      <c r="C105" s="14">
        <v>54439.740299999998</v>
      </c>
      <c r="D105" s="15">
        <v>36211.266300000003</v>
      </c>
      <c r="E105" s="15">
        <v>42673.111900000004</v>
      </c>
      <c r="F105" s="86">
        <v>68061.008000000002</v>
      </c>
      <c r="G105" s="15">
        <v>82251.793799999999</v>
      </c>
      <c r="H105" s="15">
        <v>57213.2258</v>
      </c>
      <c r="I105" s="16">
        <v>7.71</v>
      </c>
      <c r="J105" s="16">
        <v>16.079999999999998</v>
      </c>
      <c r="K105" s="16">
        <v>11.49</v>
      </c>
      <c r="L105" s="16">
        <v>176.65020000000001</v>
      </c>
      <c r="M105" s="7"/>
      <c r="N105" s="59"/>
      <c r="O105" s="59"/>
      <c r="P105" s="59"/>
      <c r="Q105" s="8"/>
      <c r="R105" s="8"/>
      <c r="S105" s="8"/>
      <c r="T105" s="8"/>
      <c r="U105" s="8"/>
    </row>
    <row r="106" spans="1:21" s="17" customFormat="1" ht="13.15" customHeight="1">
      <c r="A106" s="18" t="s">
        <v>772</v>
      </c>
      <c r="B106" s="19">
        <v>0.2293</v>
      </c>
      <c r="C106" s="20">
        <v>61503.428999999996</v>
      </c>
      <c r="D106" s="21">
        <v>43902.0867</v>
      </c>
      <c r="E106" s="21">
        <v>51501.9087</v>
      </c>
      <c r="F106" s="86">
        <v>72570.248500000002</v>
      </c>
      <c r="G106" s="21">
        <v>91394.3995</v>
      </c>
      <c r="H106" s="21">
        <v>64310.5524</v>
      </c>
      <c r="I106" s="22">
        <v>10.77</v>
      </c>
      <c r="J106" s="22">
        <v>15.78</v>
      </c>
      <c r="K106" s="22">
        <v>13.02</v>
      </c>
      <c r="L106" s="22">
        <v>175.9085</v>
      </c>
      <c r="M106" s="7"/>
      <c r="N106" s="59"/>
      <c r="O106" s="59"/>
      <c r="P106" s="59"/>
      <c r="Q106" s="8"/>
      <c r="R106" s="8"/>
      <c r="S106" s="8"/>
      <c r="T106" s="8"/>
      <c r="U106" s="8"/>
    </row>
    <row r="107" spans="1:21" s="17" customFormat="1" ht="13.15" customHeight="1">
      <c r="A107" s="18" t="s">
        <v>1124</v>
      </c>
      <c r="B107" s="19">
        <v>4.3499999999999997E-2</v>
      </c>
      <c r="C107" s="20">
        <v>63512.989099999999</v>
      </c>
      <c r="D107" s="21">
        <v>49499.577700000002</v>
      </c>
      <c r="E107" s="21">
        <v>56220.328000000001</v>
      </c>
      <c r="F107" s="86">
        <v>76438.400599999994</v>
      </c>
      <c r="G107" s="21">
        <v>99884.262400000007</v>
      </c>
      <c r="H107" s="21">
        <v>68553.381399999998</v>
      </c>
      <c r="I107" s="22">
        <v>9.4700000000000006</v>
      </c>
      <c r="J107" s="22">
        <v>16.350000000000001</v>
      </c>
      <c r="K107" s="22">
        <v>10.9</v>
      </c>
      <c r="L107" s="22">
        <v>176.24780000000001</v>
      </c>
      <c r="M107" s="7"/>
      <c r="N107" s="59"/>
      <c r="O107" s="59"/>
      <c r="P107" s="59"/>
      <c r="Q107" s="8"/>
      <c r="R107" s="8"/>
      <c r="S107" s="8"/>
      <c r="T107" s="8"/>
      <c r="U107" s="8"/>
    </row>
    <row r="108" spans="1:21" s="17" customFormat="1" ht="13.15" customHeight="1">
      <c r="A108" s="18" t="s">
        <v>774</v>
      </c>
      <c r="B108" s="19">
        <v>0.06</v>
      </c>
      <c r="C108" s="20">
        <v>39450.865700000002</v>
      </c>
      <c r="D108" s="21">
        <v>33166.697999999997</v>
      </c>
      <c r="E108" s="21">
        <v>36211.266300000003</v>
      </c>
      <c r="F108" s="86">
        <v>42420.525900000001</v>
      </c>
      <c r="G108" s="21">
        <v>46748.699200000003</v>
      </c>
      <c r="H108" s="21">
        <v>39950.036999999997</v>
      </c>
      <c r="I108" s="22">
        <v>5.8</v>
      </c>
      <c r="J108" s="22">
        <v>6.14</v>
      </c>
      <c r="K108" s="22">
        <v>9.85</v>
      </c>
      <c r="L108" s="22">
        <v>172.4255</v>
      </c>
      <c r="M108" s="7"/>
      <c r="N108" s="59"/>
      <c r="O108" s="59"/>
      <c r="P108" s="59"/>
      <c r="Q108" s="8"/>
      <c r="R108" s="8"/>
      <c r="S108" s="8"/>
      <c r="T108" s="8"/>
      <c r="U108" s="8"/>
    </row>
    <row r="109" spans="1:21" s="17" customFormat="1" ht="13.15" customHeight="1">
      <c r="A109" s="18" t="s">
        <v>1125</v>
      </c>
      <c r="B109" s="19">
        <v>0.1079</v>
      </c>
      <c r="C109" s="20">
        <v>41491.979500000001</v>
      </c>
      <c r="D109" s="21">
        <v>33617.923000000003</v>
      </c>
      <c r="E109" s="21">
        <v>37987.768199999999</v>
      </c>
      <c r="F109" s="86">
        <v>47471.126900000003</v>
      </c>
      <c r="G109" s="21">
        <v>58297.965700000001</v>
      </c>
      <c r="H109" s="21">
        <v>44456.821499999998</v>
      </c>
      <c r="I109" s="22">
        <v>8.26</v>
      </c>
      <c r="J109" s="22">
        <v>14.54</v>
      </c>
      <c r="K109" s="22">
        <v>10.050000000000001</v>
      </c>
      <c r="L109" s="22">
        <v>173.57339999999999</v>
      </c>
      <c r="M109" s="7"/>
      <c r="N109" s="59"/>
      <c r="O109" s="59"/>
      <c r="P109" s="59"/>
      <c r="Q109" s="8"/>
      <c r="R109" s="8"/>
      <c r="S109" s="8"/>
      <c r="T109" s="8"/>
      <c r="U109" s="8"/>
    </row>
    <row r="110" spans="1:21" s="17" customFormat="1" ht="13.15" customHeight="1">
      <c r="A110" s="18" t="s">
        <v>775</v>
      </c>
      <c r="B110" s="19">
        <v>6.3799999999999996E-2</v>
      </c>
      <c r="C110" s="20">
        <v>59493.972000000002</v>
      </c>
      <c r="D110" s="21">
        <v>43806.664900000003</v>
      </c>
      <c r="E110" s="21">
        <v>49388.847699999998</v>
      </c>
      <c r="F110" s="86">
        <v>71099.6005</v>
      </c>
      <c r="G110" s="21">
        <v>89921.953500000003</v>
      </c>
      <c r="H110" s="21">
        <v>63532.492299999998</v>
      </c>
      <c r="I110" s="22">
        <v>6.54</v>
      </c>
      <c r="J110" s="22">
        <v>17.7</v>
      </c>
      <c r="K110" s="22">
        <v>11.42</v>
      </c>
      <c r="L110" s="22">
        <v>178.08070000000001</v>
      </c>
      <c r="M110" s="7"/>
      <c r="N110" s="59"/>
      <c r="O110" s="59"/>
      <c r="P110" s="59"/>
      <c r="Q110" s="8"/>
      <c r="R110" s="8"/>
      <c r="S110" s="8"/>
      <c r="T110" s="8"/>
      <c r="U110" s="8"/>
    </row>
    <row r="111" spans="1:21" s="17" customFormat="1" ht="13.15" customHeight="1">
      <c r="A111" s="18" t="s">
        <v>1126</v>
      </c>
      <c r="B111" s="19">
        <v>0.1012</v>
      </c>
      <c r="C111" s="20">
        <v>64106.380700000002</v>
      </c>
      <c r="D111" s="21">
        <v>45099.196400000001</v>
      </c>
      <c r="E111" s="21">
        <v>53864.802000000003</v>
      </c>
      <c r="F111" s="86">
        <v>75272.759399999995</v>
      </c>
      <c r="G111" s="21">
        <v>95859.8073</v>
      </c>
      <c r="H111" s="21">
        <v>67531.921100000007</v>
      </c>
      <c r="I111" s="22">
        <v>8.98</v>
      </c>
      <c r="J111" s="22">
        <v>18.440000000000001</v>
      </c>
      <c r="K111" s="22">
        <v>11.4</v>
      </c>
      <c r="L111" s="22">
        <v>180.20410000000001</v>
      </c>
      <c r="M111" s="7"/>
      <c r="N111" s="59"/>
      <c r="O111" s="59"/>
      <c r="P111" s="59"/>
      <c r="Q111" s="8"/>
      <c r="R111" s="8"/>
      <c r="S111" s="8"/>
      <c r="T111" s="8"/>
      <c r="U111" s="8"/>
    </row>
    <row r="112" spans="1:21" s="17" customFormat="1" ht="13.15" customHeight="1">
      <c r="A112" s="18" t="s">
        <v>776</v>
      </c>
      <c r="B112" s="19">
        <v>0.55869999999999997</v>
      </c>
      <c r="C112" s="20">
        <v>53378.181400000001</v>
      </c>
      <c r="D112" s="21">
        <v>36471.274700000002</v>
      </c>
      <c r="E112" s="21">
        <v>43099.650099999999</v>
      </c>
      <c r="F112" s="86">
        <v>67388.786999999997</v>
      </c>
      <c r="G112" s="21">
        <v>80318.950599999996</v>
      </c>
      <c r="H112" s="21">
        <v>56455.988400000002</v>
      </c>
      <c r="I112" s="22">
        <v>6.65</v>
      </c>
      <c r="J112" s="22">
        <v>15.66</v>
      </c>
      <c r="K112" s="22">
        <v>11.39</v>
      </c>
      <c r="L112" s="22">
        <v>177.54060000000001</v>
      </c>
      <c r="M112" s="7"/>
      <c r="N112" s="59"/>
      <c r="O112" s="59"/>
      <c r="P112" s="59"/>
      <c r="Q112" s="8"/>
      <c r="R112" s="8"/>
      <c r="S112" s="8"/>
      <c r="T112" s="8"/>
      <c r="U112" s="8"/>
    </row>
    <row r="113" spans="1:21" s="17" customFormat="1" ht="13.15" customHeight="1">
      <c r="A113" s="12" t="s">
        <v>162</v>
      </c>
      <c r="B113" s="13">
        <v>1.5411999999999999</v>
      </c>
      <c r="C113" s="14">
        <v>46299.031199999998</v>
      </c>
      <c r="D113" s="15">
        <v>35645.643499999998</v>
      </c>
      <c r="E113" s="15">
        <v>40406.354200000002</v>
      </c>
      <c r="F113" s="86">
        <v>51921.910199999998</v>
      </c>
      <c r="G113" s="15">
        <v>58190.089</v>
      </c>
      <c r="H113" s="15">
        <v>46805.698799999998</v>
      </c>
      <c r="I113" s="16">
        <v>8.07</v>
      </c>
      <c r="J113" s="16">
        <v>13.66</v>
      </c>
      <c r="K113" s="16">
        <v>11.09</v>
      </c>
      <c r="L113" s="16">
        <v>173.34979999999999</v>
      </c>
      <c r="M113" s="7"/>
      <c r="N113" s="59"/>
      <c r="O113" s="59"/>
      <c r="P113" s="59"/>
      <c r="Q113" s="8"/>
      <c r="R113" s="8"/>
      <c r="S113" s="8"/>
      <c r="T113" s="8"/>
      <c r="U113" s="8"/>
    </row>
    <row r="114" spans="1:21" s="17" customFormat="1" ht="13.15" customHeight="1">
      <c r="A114" s="18" t="s">
        <v>1127</v>
      </c>
      <c r="B114" s="19">
        <v>4.07E-2</v>
      </c>
      <c r="C114" s="20">
        <v>52973.218000000001</v>
      </c>
      <c r="D114" s="21">
        <v>33900.0245</v>
      </c>
      <c r="E114" s="21">
        <v>44942.237399999998</v>
      </c>
      <c r="F114" s="86">
        <v>60518.497799999997</v>
      </c>
      <c r="G114" s="21">
        <v>69052.470400000006</v>
      </c>
      <c r="H114" s="21">
        <v>52283.957799999996</v>
      </c>
      <c r="I114" s="22">
        <v>10.68</v>
      </c>
      <c r="J114" s="22">
        <v>17.59</v>
      </c>
      <c r="K114" s="22">
        <v>11.69</v>
      </c>
      <c r="L114" s="22">
        <v>173.31890000000001</v>
      </c>
      <c r="M114" s="7"/>
      <c r="N114" s="59"/>
      <c r="O114" s="59"/>
      <c r="P114" s="59"/>
      <c r="Q114" s="8"/>
      <c r="R114" s="8"/>
      <c r="S114" s="8"/>
      <c r="T114" s="8"/>
      <c r="U114" s="8"/>
    </row>
    <row r="115" spans="1:21" s="17" customFormat="1" ht="13.15" customHeight="1">
      <c r="A115" s="18" t="s">
        <v>780</v>
      </c>
      <c r="B115" s="19">
        <v>0.24049999999999999</v>
      </c>
      <c r="C115" s="20">
        <v>43972.238100000002</v>
      </c>
      <c r="D115" s="21">
        <v>36410.922400000003</v>
      </c>
      <c r="E115" s="21">
        <v>39753.9931</v>
      </c>
      <c r="F115" s="86">
        <v>49369.0118</v>
      </c>
      <c r="G115" s="21">
        <v>59598.692999999999</v>
      </c>
      <c r="H115" s="21">
        <v>45668.120699999999</v>
      </c>
      <c r="I115" s="22">
        <v>7.63</v>
      </c>
      <c r="J115" s="22">
        <v>15.47</v>
      </c>
      <c r="K115" s="22">
        <v>10.75</v>
      </c>
      <c r="L115" s="22">
        <v>171.73</v>
      </c>
      <c r="M115" s="7"/>
      <c r="N115" s="59"/>
      <c r="O115" s="59"/>
      <c r="P115" s="59"/>
      <c r="Q115" s="8"/>
      <c r="R115" s="8"/>
      <c r="S115" s="8"/>
      <c r="T115" s="8"/>
      <c r="U115" s="8"/>
    </row>
    <row r="116" spans="1:21" s="17" customFormat="1" ht="13.15" customHeight="1">
      <c r="A116" s="18" t="s">
        <v>781</v>
      </c>
      <c r="B116" s="19">
        <v>0.14749999999999999</v>
      </c>
      <c r="C116" s="20">
        <v>44871.5262</v>
      </c>
      <c r="D116" s="21">
        <v>34881.478600000002</v>
      </c>
      <c r="E116" s="21">
        <v>39560.528899999998</v>
      </c>
      <c r="F116" s="86">
        <v>51354.817499999997</v>
      </c>
      <c r="G116" s="21">
        <v>67037.163199999995</v>
      </c>
      <c r="H116" s="21">
        <v>47867.893900000003</v>
      </c>
      <c r="I116" s="22">
        <v>7.62</v>
      </c>
      <c r="J116" s="22">
        <v>15.55</v>
      </c>
      <c r="K116" s="22">
        <v>11.43</v>
      </c>
      <c r="L116" s="22">
        <v>174.1113</v>
      </c>
      <c r="M116" s="7"/>
      <c r="N116" s="59"/>
      <c r="O116" s="59"/>
      <c r="P116" s="59"/>
      <c r="Q116" s="8"/>
      <c r="R116" s="8"/>
      <c r="S116" s="8"/>
      <c r="T116" s="8"/>
      <c r="U116" s="8"/>
    </row>
    <row r="117" spans="1:21" s="17" customFormat="1" ht="13.15" customHeight="1">
      <c r="A117" s="12" t="s">
        <v>616</v>
      </c>
      <c r="B117" s="13">
        <v>1.778</v>
      </c>
      <c r="C117" s="14">
        <v>44908.631699999998</v>
      </c>
      <c r="D117" s="15">
        <v>35227.972000000002</v>
      </c>
      <c r="E117" s="15">
        <v>39691.507400000002</v>
      </c>
      <c r="F117" s="86">
        <v>52433.904600000002</v>
      </c>
      <c r="G117" s="15">
        <v>60779.733399999997</v>
      </c>
      <c r="H117" s="15">
        <v>47017.175600000002</v>
      </c>
      <c r="I117" s="16">
        <v>9.52</v>
      </c>
      <c r="J117" s="16">
        <v>13.02</v>
      </c>
      <c r="K117" s="16">
        <v>11.75</v>
      </c>
      <c r="L117" s="16">
        <v>173.46420000000001</v>
      </c>
      <c r="M117" s="7"/>
      <c r="N117" s="59"/>
      <c r="O117" s="59"/>
      <c r="P117" s="59"/>
      <c r="Q117" s="8"/>
      <c r="R117" s="8"/>
      <c r="S117" s="8"/>
      <c r="T117" s="8"/>
      <c r="U117" s="8"/>
    </row>
    <row r="118" spans="1:21" s="17" customFormat="1" ht="13.15" customHeight="1">
      <c r="A118" s="12" t="s">
        <v>163</v>
      </c>
      <c r="B118" s="13">
        <v>1.3459000000000001</v>
      </c>
      <c r="C118" s="14">
        <v>50558.520100000002</v>
      </c>
      <c r="D118" s="15">
        <v>37542.5</v>
      </c>
      <c r="E118" s="15">
        <v>43494.587800000001</v>
      </c>
      <c r="F118" s="86">
        <v>60038.990700000002</v>
      </c>
      <c r="G118" s="15">
        <v>71033.753400000001</v>
      </c>
      <c r="H118" s="15">
        <v>53400.659500000002</v>
      </c>
      <c r="I118" s="16">
        <v>11.35</v>
      </c>
      <c r="J118" s="16">
        <v>18.32</v>
      </c>
      <c r="K118" s="16">
        <v>11.62</v>
      </c>
      <c r="L118" s="16">
        <v>174.10470000000001</v>
      </c>
      <c r="M118" s="7"/>
      <c r="N118" s="59"/>
      <c r="O118" s="59"/>
      <c r="P118" s="59"/>
      <c r="Q118" s="8"/>
      <c r="R118" s="8"/>
      <c r="S118" s="8"/>
      <c r="T118" s="8"/>
      <c r="U118" s="8"/>
    </row>
    <row r="119" spans="1:21" s="17" customFormat="1" ht="13.15" customHeight="1">
      <c r="A119" s="18" t="s">
        <v>782</v>
      </c>
      <c r="B119" s="19">
        <v>8.3400000000000002E-2</v>
      </c>
      <c r="C119" s="20">
        <v>49863.107100000001</v>
      </c>
      <c r="D119" s="21">
        <v>39697.5285</v>
      </c>
      <c r="E119" s="21">
        <v>44223.172100000003</v>
      </c>
      <c r="F119" s="86">
        <v>55798.424200000001</v>
      </c>
      <c r="G119" s="21">
        <v>62675.120499999997</v>
      </c>
      <c r="H119" s="21">
        <v>50412.765299999999</v>
      </c>
      <c r="I119" s="22">
        <v>12.15</v>
      </c>
      <c r="J119" s="22">
        <v>18</v>
      </c>
      <c r="K119" s="22">
        <v>10.74</v>
      </c>
      <c r="L119" s="22">
        <v>173.3185</v>
      </c>
      <c r="M119" s="7"/>
      <c r="N119" s="59"/>
      <c r="O119" s="59"/>
      <c r="P119" s="59"/>
      <c r="Q119" s="8"/>
      <c r="R119" s="8"/>
      <c r="S119" s="8"/>
      <c r="T119" s="8"/>
      <c r="U119" s="8"/>
    </row>
    <row r="120" spans="1:21" s="17" customFormat="1" ht="13.15" customHeight="1">
      <c r="A120" s="18" t="s">
        <v>164</v>
      </c>
      <c r="B120" s="19">
        <v>0.19689999999999999</v>
      </c>
      <c r="C120" s="20">
        <v>51716.326999999997</v>
      </c>
      <c r="D120" s="21">
        <v>39960.680099999998</v>
      </c>
      <c r="E120" s="21">
        <v>45855.246700000003</v>
      </c>
      <c r="F120" s="86">
        <v>60540.626900000003</v>
      </c>
      <c r="G120" s="21">
        <v>70955.121299999999</v>
      </c>
      <c r="H120" s="21">
        <v>53826.447099999998</v>
      </c>
      <c r="I120" s="22">
        <v>8.83</v>
      </c>
      <c r="J120" s="22">
        <v>17.03</v>
      </c>
      <c r="K120" s="22">
        <v>10.97</v>
      </c>
      <c r="L120" s="22">
        <v>175.10249999999999</v>
      </c>
      <c r="M120" s="7"/>
      <c r="N120" s="59"/>
      <c r="O120" s="59"/>
      <c r="P120" s="59"/>
      <c r="Q120" s="8"/>
      <c r="R120" s="8"/>
      <c r="S120" s="8"/>
      <c r="T120" s="8"/>
      <c r="U120" s="8"/>
    </row>
    <row r="121" spans="1:21" s="17" customFormat="1" ht="13.15" customHeight="1">
      <c r="A121" s="18" t="s">
        <v>165</v>
      </c>
      <c r="B121" s="19">
        <v>6.6100000000000006E-2</v>
      </c>
      <c r="C121" s="20">
        <v>53958.523300000001</v>
      </c>
      <c r="D121" s="21">
        <v>42459.746700000003</v>
      </c>
      <c r="E121" s="21">
        <v>46824.7209</v>
      </c>
      <c r="F121" s="86">
        <v>57352.725100000003</v>
      </c>
      <c r="G121" s="21">
        <v>59888.048199999997</v>
      </c>
      <c r="H121" s="21">
        <v>53287.638800000001</v>
      </c>
      <c r="I121" s="22">
        <v>7.3</v>
      </c>
      <c r="J121" s="22">
        <v>20.149999999999999</v>
      </c>
      <c r="K121" s="22">
        <v>12.87</v>
      </c>
      <c r="L121" s="22">
        <v>173.45320000000001</v>
      </c>
      <c r="M121" s="7"/>
      <c r="N121" s="59"/>
      <c r="O121" s="59"/>
      <c r="P121" s="59"/>
      <c r="Q121" s="8"/>
      <c r="R121" s="8"/>
      <c r="S121" s="8"/>
      <c r="T121" s="8"/>
      <c r="U121" s="8"/>
    </row>
    <row r="122" spans="1:21" s="17" customFormat="1" ht="13.15" customHeight="1">
      <c r="A122" s="18" t="s">
        <v>166</v>
      </c>
      <c r="B122" s="19">
        <v>0.53490000000000004</v>
      </c>
      <c r="C122" s="20">
        <v>46455.8007</v>
      </c>
      <c r="D122" s="21">
        <v>34675.777000000002</v>
      </c>
      <c r="E122" s="21">
        <v>39785.344799999999</v>
      </c>
      <c r="F122" s="86">
        <v>57321.83</v>
      </c>
      <c r="G122" s="21">
        <v>70277.555500000002</v>
      </c>
      <c r="H122" s="21">
        <v>50516.683700000001</v>
      </c>
      <c r="I122" s="22">
        <v>13</v>
      </c>
      <c r="J122" s="22">
        <v>18.27</v>
      </c>
      <c r="K122" s="22">
        <v>12.14</v>
      </c>
      <c r="L122" s="22">
        <v>173.56190000000001</v>
      </c>
      <c r="M122" s="7"/>
      <c r="N122" s="59"/>
      <c r="O122" s="59"/>
      <c r="P122" s="59"/>
      <c r="Q122" s="8"/>
      <c r="R122" s="8"/>
      <c r="S122" s="8"/>
      <c r="T122" s="8"/>
      <c r="U122" s="8"/>
    </row>
    <row r="123" spans="1:21" s="17" customFormat="1" ht="13.15" customHeight="1">
      <c r="A123" s="18" t="s">
        <v>1128</v>
      </c>
      <c r="B123" s="19">
        <v>0.28560000000000002</v>
      </c>
      <c r="C123" s="20">
        <v>54380.566500000001</v>
      </c>
      <c r="D123" s="21">
        <v>39970.926899999999</v>
      </c>
      <c r="E123" s="21">
        <v>46891.4571</v>
      </c>
      <c r="F123" s="86">
        <v>64211.220600000001</v>
      </c>
      <c r="G123" s="21">
        <v>76304.100399999996</v>
      </c>
      <c r="H123" s="21">
        <v>56918.286800000002</v>
      </c>
      <c r="I123" s="22">
        <v>11.21</v>
      </c>
      <c r="J123" s="22">
        <v>17.89</v>
      </c>
      <c r="K123" s="22">
        <v>11.56</v>
      </c>
      <c r="L123" s="22">
        <v>174.38419999999999</v>
      </c>
      <c r="M123" s="7"/>
      <c r="N123" s="59"/>
      <c r="O123" s="59"/>
      <c r="P123" s="59"/>
      <c r="Q123" s="8"/>
      <c r="R123" s="8"/>
      <c r="S123" s="8"/>
      <c r="T123" s="8"/>
      <c r="U123" s="8"/>
    </row>
    <row r="124" spans="1:21" s="17" customFormat="1" ht="13.15" customHeight="1">
      <c r="A124" s="18" t="s">
        <v>783</v>
      </c>
      <c r="B124" s="19">
        <v>0.1399</v>
      </c>
      <c r="C124" s="20">
        <v>54261.196499999998</v>
      </c>
      <c r="D124" s="21">
        <v>40447.189700000003</v>
      </c>
      <c r="E124" s="21">
        <v>45386.533000000003</v>
      </c>
      <c r="F124" s="86">
        <v>65962.821899999995</v>
      </c>
      <c r="G124" s="21">
        <v>81723.027600000001</v>
      </c>
      <c r="H124" s="21">
        <v>57580.078099999999</v>
      </c>
      <c r="I124" s="22">
        <v>10.69</v>
      </c>
      <c r="J124" s="22">
        <v>20.41</v>
      </c>
      <c r="K124" s="22">
        <v>10.8</v>
      </c>
      <c r="L124" s="22">
        <v>173.98230000000001</v>
      </c>
      <c r="M124" s="7"/>
      <c r="N124" s="59"/>
      <c r="O124" s="59"/>
      <c r="P124" s="59"/>
      <c r="Q124" s="8"/>
      <c r="R124" s="8"/>
      <c r="S124" s="8"/>
      <c r="T124" s="8"/>
      <c r="U124" s="8"/>
    </row>
    <row r="125" spans="1:21" s="17" customFormat="1" ht="13.15" customHeight="1">
      <c r="A125" s="12" t="s">
        <v>167</v>
      </c>
      <c r="B125" s="13">
        <v>0.69920000000000004</v>
      </c>
      <c r="C125" s="14">
        <v>50266.681499999999</v>
      </c>
      <c r="D125" s="15">
        <v>39423.600899999998</v>
      </c>
      <c r="E125" s="15">
        <v>44317.836600000002</v>
      </c>
      <c r="F125" s="86">
        <v>57367.968999999997</v>
      </c>
      <c r="G125" s="15">
        <v>67402.403099999996</v>
      </c>
      <c r="H125" s="15">
        <v>52808.628499999999</v>
      </c>
      <c r="I125" s="16">
        <v>13.45</v>
      </c>
      <c r="J125" s="16">
        <v>17.600000000000001</v>
      </c>
      <c r="K125" s="16">
        <v>11.5</v>
      </c>
      <c r="L125" s="16">
        <v>173.73169999999999</v>
      </c>
      <c r="M125" s="7"/>
      <c r="N125" s="59"/>
      <c r="O125" s="59"/>
      <c r="P125" s="59"/>
      <c r="Q125" s="8"/>
      <c r="R125" s="8"/>
      <c r="S125" s="8"/>
      <c r="T125" s="8"/>
      <c r="U125" s="8"/>
    </row>
    <row r="126" spans="1:21" s="17" customFormat="1" ht="13.15" customHeight="1">
      <c r="A126" s="18" t="s">
        <v>786</v>
      </c>
      <c r="B126" s="19">
        <v>0.43020000000000003</v>
      </c>
      <c r="C126" s="20">
        <v>50511.064299999998</v>
      </c>
      <c r="D126" s="21">
        <v>40856.766900000002</v>
      </c>
      <c r="E126" s="21">
        <v>45844.178699999997</v>
      </c>
      <c r="F126" s="86">
        <v>57059.871800000001</v>
      </c>
      <c r="G126" s="21">
        <v>64779.827499999999</v>
      </c>
      <c r="H126" s="21">
        <v>52741.465499999998</v>
      </c>
      <c r="I126" s="22">
        <v>13.57</v>
      </c>
      <c r="J126" s="22">
        <v>17.079999999999998</v>
      </c>
      <c r="K126" s="22">
        <v>11.45</v>
      </c>
      <c r="L126" s="22">
        <v>173.637</v>
      </c>
      <c r="M126" s="7"/>
      <c r="N126" s="59"/>
      <c r="O126" s="59"/>
      <c r="P126" s="59"/>
      <c r="Q126" s="8"/>
      <c r="R126" s="8"/>
      <c r="S126" s="8"/>
      <c r="T126" s="8"/>
      <c r="U126" s="8"/>
    </row>
    <row r="127" spans="1:21" s="17" customFormat="1" ht="13.15" customHeight="1">
      <c r="A127" s="18" t="s">
        <v>787</v>
      </c>
      <c r="B127" s="19">
        <v>7.2599999999999998E-2</v>
      </c>
      <c r="C127" s="20">
        <v>43803.822699999997</v>
      </c>
      <c r="D127" s="21">
        <v>34790.1</v>
      </c>
      <c r="E127" s="21">
        <v>39256.874499999998</v>
      </c>
      <c r="F127" s="86">
        <v>51886.1976</v>
      </c>
      <c r="G127" s="21">
        <v>60895.022599999997</v>
      </c>
      <c r="H127" s="21">
        <v>46902.859100000001</v>
      </c>
      <c r="I127" s="22">
        <v>12.1</v>
      </c>
      <c r="J127" s="22">
        <v>16.79</v>
      </c>
      <c r="K127" s="22">
        <v>11.62</v>
      </c>
      <c r="L127" s="22">
        <v>173.73779999999999</v>
      </c>
      <c r="M127" s="7"/>
      <c r="N127" s="59"/>
      <c r="O127" s="59"/>
      <c r="P127" s="59"/>
      <c r="Q127" s="8"/>
      <c r="R127" s="8"/>
      <c r="S127" s="8"/>
      <c r="T127" s="8"/>
      <c r="U127" s="8"/>
    </row>
    <row r="128" spans="1:21" s="17" customFormat="1" ht="13.15" customHeight="1">
      <c r="A128" s="12" t="s">
        <v>173</v>
      </c>
      <c r="B128" s="13">
        <v>0.56740000000000002</v>
      </c>
      <c r="C128" s="14">
        <v>51714.229099999997</v>
      </c>
      <c r="D128" s="15">
        <v>41690.656600000002</v>
      </c>
      <c r="E128" s="15">
        <v>46067.053</v>
      </c>
      <c r="F128" s="86">
        <v>59580.636500000001</v>
      </c>
      <c r="G128" s="15">
        <v>72974.588900000002</v>
      </c>
      <c r="H128" s="15">
        <v>55252.033499999998</v>
      </c>
      <c r="I128" s="16">
        <v>9.68</v>
      </c>
      <c r="J128" s="16">
        <v>20.03</v>
      </c>
      <c r="K128" s="16">
        <v>10.59</v>
      </c>
      <c r="L128" s="16">
        <v>174.76679999999999</v>
      </c>
      <c r="M128" s="7"/>
      <c r="N128" s="59"/>
      <c r="O128" s="59"/>
      <c r="P128" s="59"/>
      <c r="Q128" s="8"/>
      <c r="R128" s="8"/>
      <c r="S128" s="8"/>
      <c r="T128" s="8"/>
      <c r="U128" s="8"/>
    </row>
    <row r="129" spans="1:21" s="17" customFormat="1" ht="13.15" customHeight="1">
      <c r="A129" s="18" t="s">
        <v>1129</v>
      </c>
      <c r="B129" s="19">
        <v>5.21E-2</v>
      </c>
      <c r="C129" s="20">
        <v>51264.764600000002</v>
      </c>
      <c r="D129" s="21">
        <v>41848.293400000002</v>
      </c>
      <c r="E129" s="21">
        <v>44494.563600000001</v>
      </c>
      <c r="F129" s="86">
        <v>62130.447500000002</v>
      </c>
      <c r="G129" s="21">
        <v>74453.188899999994</v>
      </c>
      <c r="H129" s="21">
        <v>54921.279199999997</v>
      </c>
      <c r="I129" s="22">
        <v>9.2799999999999994</v>
      </c>
      <c r="J129" s="22">
        <v>23.8</v>
      </c>
      <c r="K129" s="22">
        <v>10.77</v>
      </c>
      <c r="L129" s="22">
        <v>173.46420000000001</v>
      </c>
      <c r="M129" s="7"/>
      <c r="N129" s="59"/>
      <c r="O129" s="59"/>
      <c r="P129" s="59"/>
      <c r="Q129" s="8"/>
      <c r="R129" s="8"/>
      <c r="S129" s="8"/>
      <c r="T129" s="8"/>
      <c r="U129" s="8"/>
    </row>
    <row r="130" spans="1:21" s="17" customFormat="1" ht="13.15" customHeight="1">
      <c r="A130" s="18" t="s">
        <v>807</v>
      </c>
      <c r="B130" s="19">
        <v>3.8899999999999997E-2</v>
      </c>
      <c r="C130" s="20">
        <v>48253.538399999998</v>
      </c>
      <c r="D130" s="21">
        <v>37600.945</v>
      </c>
      <c r="E130" s="21">
        <v>43641.160100000001</v>
      </c>
      <c r="F130" s="86">
        <v>56312.200900000003</v>
      </c>
      <c r="G130" s="21">
        <v>76182.198199999999</v>
      </c>
      <c r="H130" s="21">
        <v>51452.800999999999</v>
      </c>
      <c r="I130" s="22">
        <v>9.2799999999999994</v>
      </c>
      <c r="J130" s="22">
        <v>16.38</v>
      </c>
      <c r="K130" s="22">
        <v>10.55</v>
      </c>
      <c r="L130" s="22">
        <v>175.33240000000001</v>
      </c>
      <c r="M130" s="7"/>
      <c r="N130" s="59"/>
      <c r="O130" s="59"/>
      <c r="P130" s="59"/>
      <c r="Q130" s="8"/>
      <c r="R130" s="8"/>
      <c r="S130" s="8"/>
      <c r="T130" s="8"/>
      <c r="U130" s="8"/>
    </row>
    <row r="131" spans="1:21" s="17" customFormat="1" ht="13.15" customHeight="1">
      <c r="A131" s="18" t="s">
        <v>1130</v>
      </c>
      <c r="B131" s="19">
        <v>0.15459999999999999</v>
      </c>
      <c r="C131" s="20">
        <v>57330.1132</v>
      </c>
      <c r="D131" s="21">
        <v>42841.7572</v>
      </c>
      <c r="E131" s="21">
        <v>48204.585400000004</v>
      </c>
      <c r="F131" s="86">
        <v>67518.141399999993</v>
      </c>
      <c r="G131" s="21">
        <v>92595.774399999995</v>
      </c>
      <c r="H131" s="21">
        <v>62051.7837</v>
      </c>
      <c r="I131" s="22">
        <v>9.24</v>
      </c>
      <c r="J131" s="22">
        <v>20.47</v>
      </c>
      <c r="K131" s="22">
        <v>10.73</v>
      </c>
      <c r="L131" s="22">
        <v>177.28309999999999</v>
      </c>
      <c r="M131" s="7"/>
      <c r="N131" s="59"/>
      <c r="O131" s="59"/>
      <c r="P131" s="59"/>
      <c r="Q131" s="8"/>
      <c r="R131" s="8"/>
      <c r="S131" s="8"/>
      <c r="T131" s="8"/>
      <c r="U131" s="8"/>
    </row>
    <row r="132" spans="1:21" s="17" customFormat="1" ht="13.15" customHeight="1">
      <c r="A132" s="12" t="s">
        <v>174</v>
      </c>
      <c r="B132" s="13">
        <v>0.16769999999999999</v>
      </c>
      <c r="C132" s="14">
        <v>47721.845800000003</v>
      </c>
      <c r="D132" s="15">
        <v>36048.1967</v>
      </c>
      <c r="E132" s="15">
        <v>40877.587599999999</v>
      </c>
      <c r="F132" s="86">
        <v>54942.758000000002</v>
      </c>
      <c r="G132" s="15">
        <v>73017.513500000001</v>
      </c>
      <c r="H132" s="15">
        <v>50933.3842</v>
      </c>
      <c r="I132" s="16">
        <v>7.32</v>
      </c>
      <c r="J132" s="16">
        <v>18.940000000000001</v>
      </c>
      <c r="K132" s="16">
        <v>11.54</v>
      </c>
      <c r="L132" s="16">
        <v>173.60839999999999</v>
      </c>
      <c r="M132" s="7"/>
      <c r="N132" s="59"/>
      <c r="O132" s="59"/>
      <c r="P132" s="59"/>
      <c r="Q132" s="79"/>
      <c r="R132" s="79"/>
      <c r="S132" s="79"/>
      <c r="T132" s="79"/>
      <c r="U132" s="79"/>
    </row>
    <row r="133" spans="1:21" s="17" customFormat="1" ht="13.15" customHeight="1">
      <c r="A133" s="18" t="s">
        <v>813</v>
      </c>
      <c r="B133" s="19">
        <v>7.7100000000000002E-2</v>
      </c>
      <c r="C133" s="20">
        <v>42974.196100000001</v>
      </c>
      <c r="D133" s="21">
        <v>34537.625899999999</v>
      </c>
      <c r="E133" s="21">
        <v>37513.0893</v>
      </c>
      <c r="F133" s="86">
        <v>50632.462</v>
      </c>
      <c r="G133" s="21">
        <v>58239.860099999998</v>
      </c>
      <c r="H133" s="21">
        <v>45394.699099999998</v>
      </c>
      <c r="I133" s="22">
        <v>6.33</v>
      </c>
      <c r="J133" s="22">
        <v>14.75</v>
      </c>
      <c r="K133" s="22">
        <v>11.11</v>
      </c>
      <c r="L133" s="22">
        <v>173.37520000000001</v>
      </c>
      <c r="M133" s="7"/>
      <c r="N133" s="59"/>
      <c r="O133" s="59"/>
      <c r="P133" s="59"/>
      <c r="Q133" s="8"/>
      <c r="R133" s="8"/>
      <c r="S133" s="8"/>
      <c r="T133" s="8"/>
      <c r="U133" s="8"/>
    </row>
    <row r="134" spans="1:21" s="17" customFormat="1" ht="13.15" customHeight="1">
      <c r="A134" s="12" t="s">
        <v>177</v>
      </c>
      <c r="B134" s="13">
        <v>0.3246</v>
      </c>
      <c r="C134" s="14">
        <v>48172.227800000001</v>
      </c>
      <c r="D134" s="15">
        <v>37138.233699999997</v>
      </c>
      <c r="E134" s="15">
        <v>42419.842299999997</v>
      </c>
      <c r="F134" s="86">
        <v>53761.339800000002</v>
      </c>
      <c r="G134" s="15">
        <v>59932.828000000001</v>
      </c>
      <c r="H134" s="15">
        <v>48637.046499999997</v>
      </c>
      <c r="I134" s="16">
        <v>5.18</v>
      </c>
      <c r="J134" s="16">
        <v>11.91</v>
      </c>
      <c r="K134" s="16">
        <v>12.18</v>
      </c>
      <c r="L134" s="16">
        <v>173.13890000000001</v>
      </c>
      <c r="M134" s="7"/>
      <c r="N134" s="59"/>
      <c r="O134" s="59"/>
      <c r="P134" s="59"/>
      <c r="Q134" s="8"/>
      <c r="R134" s="8"/>
      <c r="S134" s="8"/>
      <c r="T134" s="8"/>
      <c r="U134" s="8"/>
    </row>
    <row r="135" spans="1:21" s="17" customFormat="1" ht="13.15" customHeight="1">
      <c r="A135" s="18" t="s">
        <v>822</v>
      </c>
      <c r="B135" s="19">
        <v>5.45E-2</v>
      </c>
      <c r="C135" s="20">
        <v>52945.967900000003</v>
      </c>
      <c r="D135" s="21">
        <v>45430.9496</v>
      </c>
      <c r="E135" s="21">
        <v>48947.8024</v>
      </c>
      <c r="F135" s="86">
        <v>60062.292800000003</v>
      </c>
      <c r="G135" s="21">
        <v>65429.736799999999</v>
      </c>
      <c r="H135" s="21">
        <v>55358.816800000001</v>
      </c>
      <c r="I135" s="22">
        <v>5.77</v>
      </c>
      <c r="J135" s="22">
        <v>19.059999999999999</v>
      </c>
      <c r="K135" s="22">
        <v>11.46</v>
      </c>
      <c r="L135" s="22">
        <v>173.42590000000001</v>
      </c>
      <c r="M135" s="7"/>
      <c r="N135" s="59"/>
      <c r="O135" s="59"/>
      <c r="P135" s="59"/>
      <c r="Q135" s="8"/>
      <c r="R135" s="8"/>
      <c r="S135" s="8"/>
      <c r="T135" s="8"/>
      <c r="U135" s="8"/>
    </row>
    <row r="136" spans="1:21" s="17" customFormat="1" ht="13.15" customHeight="1">
      <c r="A136" s="12" t="s">
        <v>1131</v>
      </c>
      <c r="B136" s="13">
        <v>4.8000000000000001E-2</v>
      </c>
      <c r="C136" s="14">
        <v>52268.866000000002</v>
      </c>
      <c r="D136" s="15">
        <v>39573.353199999998</v>
      </c>
      <c r="E136" s="15">
        <v>45078.390800000001</v>
      </c>
      <c r="F136" s="86">
        <v>77787.1541</v>
      </c>
      <c r="G136" s="15">
        <v>102156.1609</v>
      </c>
      <c r="H136" s="15">
        <v>60914.200799999999</v>
      </c>
      <c r="I136" s="16">
        <v>6.82</v>
      </c>
      <c r="J136" s="16">
        <v>12.15</v>
      </c>
      <c r="K136" s="16">
        <v>8.36</v>
      </c>
      <c r="L136" s="16">
        <v>173.5453</v>
      </c>
      <c r="M136" s="7"/>
      <c r="N136" s="59"/>
      <c r="O136" s="59"/>
      <c r="P136" s="59"/>
      <c r="Q136" s="8"/>
      <c r="R136" s="8"/>
      <c r="S136" s="8"/>
      <c r="T136" s="8"/>
      <c r="U136" s="8"/>
    </row>
    <row r="137" spans="1:21" s="17" customFormat="1" ht="13.15" customHeight="1">
      <c r="A137" s="12" t="s">
        <v>1132</v>
      </c>
      <c r="B137" s="13">
        <v>8.2100000000000006E-2</v>
      </c>
      <c r="C137" s="14">
        <v>52459.041799999999</v>
      </c>
      <c r="D137" s="15">
        <v>38161.699399999998</v>
      </c>
      <c r="E137" s="15">
        <v>43266.606699999997</v>
      </c>
      <c r="F137" s="86">
        <v>60123.858200000002</v>
      </c>
      <c r="G137" s="15">
        <v>69823.985400000005</v>
      </c>
      <c r="H137" s="15">
        <v>53428.320200000002</v>
      </c>
      <c r="I137" s="16">
        <v>13.3</v>
      </c>
      <c r="J137" s="16">
        <v>23.96</v>
      </c>
      <c r="K137" s="16">
        <v>11.13</v>
      </c>
      <c r="L137" s="16">
        <v>174.26929999999999</v>
      </c>
      <c r="M137" s="7"/>
      <c r="N137" s="59"/>
      <c r="O137" s="59"/>
      <c r="P137" s="59"/>
      <c r="Q137" s="8"/>
      <c r="R137" s="8"/>
      <c r="S137" s="8"/>
      <c r="T137" s="8"/>
      <c r="U137" s="8"/>
    </row>
    <row r="138" spans="1:21" s="17" customFormat="1" ht="13.15" customHeight="1">
      <c r="A138" s="12" t="s">
        <v>179</v>
      </c>
      <c r="B138" s="13">
        <v>0.58030000000000004</v>
      </c>
      <c r="C138" s="14">
        <v>48589.591999999997</v>
      </c>
      <c r="D138" s="15">
        <v>36280.153899999998</v>
      </c>
      <c r="E138" s="15">
        <v>41111.734199999999</v>
      </c>
      <c r="F138" s="86">
        <v>57828.836499999998</v>
      </c>
      <c r="G138" s="15">
        <v>68561.8217</v>
      </c>
      <c r="H138" s="15">
        <v>50753.345800000003</v>
      </c>
      <c r="I138" s="16">
        <v>11.91</v>
      </c>
      <c r="J138" s="16">
        <v>17.98</v>
      </c>
      <c r="K138" s="16">
        <v>11.75</v>
      </c>
      <c r="L138" s="16">
        <v>173.7055</v>
      </c>
      <c r="M138" s="7"/>
      <c r="N138" s="59"/>
      <c r="O138" s="59"/>
      <c r="P138" s="59"/>
      <c r="Q138" s="8"/>
      <c r="R138" s="8"/>
      <c r="S138" s="8"/>
      <c r="T138" s="8"/>
      <c r="U138" s="8"/>
    </row>
    <row r="139" spans="1:21" s="17" customFormat="1" ht="13.15" customHeight="1">
      <c r="A139" s="12" t="s">
        <v>1133</v>
      </c>
      <c r="B139" s="13">
        <v>0.2898</v>
      </c>
      <c r="C139" s="14">
        <v>39117.090400000001</v>
      </c>
      <c r="D139" s="15">
        <v>31375.609899999999</v>
      </c>
      <c r="E139" s="15">
        <v>34460.3485</v>
      </c>
      <c r="F139" s="86">
        <v>45689.9444</v>
      </c>
      <c r="G139" s="15">
        <v>52115.024400000002</v>
      </c>
      <c r="H139" s="15">
        <v>40785.695399999997</v>
      </c>
      <c r="I139" s="16">
        <v>7.99</v>
      </c>
      <c r="J139" s="16">
        <v>10.1</v>
      </c>
      <c r="K139" s="16">
        <v>10.130000000000001</v>
      </c>
      <c r="L139" s="16">
        <v>173.48230000000001</v>
      </c>
      <c r="M139" s="7"/>
      <c r="N139" s="59"/>
      <c r="O139" s="59"/>
      <c r="P139" s="59"/>
      <c r="Q139" s="8"/>
      <c r="R139" s="8"/>
      <c r="S139" s="8"/>
      <c r="T139" s="8"/>
      <c r="U139" s="8"/>
    </row>
    <row r="140" spans="1:21" s="17" customFormat="1" ht="13.15" customHeight="1">
      <c r="A140" s="12" t="s">
        <v>181</v>
      </c>
      <c r="B140" s="13">
        <v>1.4001999999999999</v>
      </c>
      <c r="C140" s="14">
        <v>84578.412299999996</v>
      </c>
      <c r="D140" s="15">
        <v>52273.708700000003</v>
      </c>
      <c r="E140" s="15">
        <v>67085.270900000003</v>
      </c>
      <c r="F140" s="86">
        <v>106834.69040000001</v>
      </c>
      <c r="G140" s="15">
        <v>131672.84179999999</v>
      </c>
      <c r="H140" s="15">
        <v>89367.713099999994</v>
      </c>
      <c r="I140" s="16">
        <v>9.77</v>
      </c>
      <c r="J140" s="16">
        <v>21.95</v>
      </c>
      <c r="K140" s="16">
        <v>9.77</v>
      </c>
      <c r="L140" s="16">
        <v>195.7697</v>
      </c>
      <c r="M140" s="7"/>
      <c r="N140" s="59"/>
      <c r="O140" s="59"/>
      <c r="P140" s="59"/>
      <c r="Q140" s="8"/>
      <c r="R140" s="8"/>
      <c r="S140" s="8"/>
      <c r="T140" s="8"/>
      <c r="U140" s="8"/>
    </row>
    <row r="141" spans="1:21" s="17" customFormat="1" ht="13.15" customHeight="1">
      <c r="A141" s="18" t="s">
        <v>827</v>
      </c>
      <c r="B141" s="19">
        <v>1.0011000000000001</v>
      </c>
      <c r="C141" s="20">
        <v>89642.826100000006</v>
      </c>
      <c r="D141" s="21">
        <v>54953.562100000003</v>
      </c>
      <c r="E141" s="21">
        <v>70097.578099999999</v>
      </c>
      <c r="F141" s="86">
        <v>111439.048</v>
      </c>
      <c r="G141" s="21">
        <v>138696.2064</v>
      </c>
      <c r="H141" s="21">
        <v>93826.7451</v>
      </c>
      <c r="I141" s="22">
        <v>10.43</v>
      </c>
      <c r="J141" s="22">
        <v>23.28</v>
      </c>
      <c r="K141" s="22">
        <v>10.01</v>
      </c>
      <c r="L141" s="22">
        <v>191.76660000000001</v>
      </c>
      <c r="M141" s="7"/>
      <c r="N141" s="59"/>
      <c r="O141" s="59"/>
      <c r="P141" s="59"/>
      <c r="Q141" s="8"/>
      <c r="R141" s="8"/>
      <c r="S141" s="8"/>
      <c r="T141" s="8"/>
      <c r="U141" s="8"/>
    </row>
    <row r="142" spans="1:21" s="17" customFormat="1" ht="13.15" customHeight="1">
      <c r="A142" s="18" t="s">
        <v>1134</v>
      </c>
      <c r="B142" s="19">
        <v>0.39900000000000002</v>
      </c>
      <c r="C142" s="20">
        <v>76454.418300000005</v>
      </c>
      <c r="D142" s="21">
        <v>47754.065199999997</v>
      </c>
      <c r="E142" s="21">
        <v>61799.887900000002</v>
      </c>
      <c r="F142" s="86">
        <v>89590.852400000003</v>
      </c>
      <c r="G142" s="21">
        <v>107593.2548</v>
      </c>
      <c r="H142" s="21">
        <v>78181.061100000006</v>
      </c>
      <c r="I142" s="22">
        <v>7.79</v>
      </c>
      <c r="J142" s="22">
        <v>17.96</v>
      </c>
      <c r="K142" s="22">
        <v>9.0299999999999994</v>
      </c>
      <c r="L142" s="22">
        <v>205.81229999999999</v>
      </c>
      <c r="M142" s="7"/>
      <c r="N142" s="59"/>
      <c r="O142" s="59"/>
      <c r="P142" s="59"/>
      <c r="Q142" s="8"/>
      <c r="R142" s="8"/>
      <c r="S142" s="8"/>
      <c r="T142" s="8"/>
      <c r="U142" s="8"/>
    </row>
    <row r="143" spans="1:21" s="17" customFormat="1" ht="13.15" customHeight="1">
      <c r="A143" s="12" t="s">
        <v>182</v>
      </c>
      <c r="B143" s="13">
        <v>9.8736999999999995</v>
      </c>
      <c r="C143" s="14">
        <v>103076.5796</v>
      </c>
      <c r="D143" s="15">
        <v>63049.748299999999</v>
      </c>
      <c r="E143" s="15">
        <v>79825.8364</v>
      </c>
      <c r="F143" s="86">
        <v>134004.59959999999</v>
      </c>
      <c r="G143" s="15">
        <v>162731.54810000001</v>
      </c>
      <c r="H143" s="15">
        <v>109622.66469999999</v>
      </c>
      <c r="I143" s="16">
        <v>11.13</v>
      </c>
      <c r="J143" s="16">
        <v>24.99</v>
      </c>
      <c r="K143" s="16">
        <v>9.59</v>
      </c>
      <c r="L143" s="16">
        <v>193.55539999999999</v>
      </c>
      <c r="M143" s="7"/>
      <c r="N143" s="59"/>
      <c r="O143" s="59"/>
      <c r="P143" s="59"/>
      <c r="Q143" s="8"/>
      <c r="R143" s="8"/>
      <c r="S143" s="8"/>
      <c r="T143" s="8"/>
      <c r="U143" s="8"/>
    </row>
    <row r="144" spans="1:21" s="17" customFormat="1" ht="13.15" customHeight="1">
      <c r="A144" s="18" t="s">
        <v>617</v>
      </c>
      <c r="B144" s="19">
        <v>1.8271999999999999</v>
      </c>
      <c r="C144" s="20">
        <v>109865.4005</v>
      </c>
      <c r="D144" s="21">
        <v>74322.963799999998</v>
      </c>
      <c r="E144" s="21">
        <v>87436.068700000003</v>
      </c>
      <c r="F144" s="86">
        <v>137302.10550000001</v>
      </c>
      <c r="G144" s="21">
        <v>170000.00880000001</v>
      </c>
      <c r="H144" s="21">
        <v>116847.63529999999</v>
      </c>
      <c r="I144" s="22">
        <v>11.22</v>
      </c>
      <c r="J144" s="22">
        <v>25.5</v>
      </c>
      <c r="K144" s="22">
        <v>9.66</v>
      </c>
      <c r="L144" s="22">
        <v>191.8081</v>
      </c>
      <c r="M144" s="7"/>
      <c r="N144" s="59"/>
      <c r="O144" s="59"/>
      <c r="P144" s="59"/>
      <c r="Q144" s="8"/>
      <c r="R144" s="8"/>
      <c r="S144" s="8"/>
      <c r="T144" s="8"/>
      <c r="U144" s="8"/>
    </row>
    <row r="145" spans="1:21" s="17" customFormat="1" ht="13.15" customHeight="1">
      <c r="A145" s="18" t="s">
        <v>618</v>
      </c>
      <c r="B145" s="19">
        <v>1.1634</v>
      </c>
      <c r="C145" s="20">
        <v>125575.10159999999</v>
      </c>
      <c r="D145" s="21">
        <v>76988.719500000007</v>
      </c>
      <c r="E145" s="21">
        <v>95999.891699999993</v>
      </c>
      <c r="F145" s="86">
        <v>151746.61249999999</v>
      </c>
      <c r="G145" s="21">
        <v>180014.61919999999</v>
      </c>
      <c r="H145" s="21">
        <v>127775.8021</v>
      </c>
      <c r="I145" s="22">
        <v>12.75</v>
      </c>
      <c r="J145" s="22">
        <v>27.43</v>
      </c>
      <c r="K145" s="22">
        <v>8.99</v>
      </c>
      <c r="L145" s="22">
        <v>197.38249999999999</v>
      </c>
      <c r="M145" s="7"/>
      <c r="N145" s="59"/>
      <c r="O145" s="59"/>
      <c r="P145" s="59"/>
      <c r="Q145" s="8"/>
      <c r="R145" s="8"/>
      <c r="S145" s="8"/>
      <c r="T145" s="8"/>
      <c r="U145" s="8"/>
    </row>
    <row r="146" spans="1:21" s="17" customFormat="1" ht="13.15" customHeight="1">
      <c r="A146" s="18" t="s">
        <v>1135</v>
      </c>
      <c r="B146" s="19">
        <v>0.2482</v>
      </c>
      <c r="C146" s="20">
        <v>113013.3438</v>
      </c>
      <c r="D146" s="21">
        <v>67044.623600000006</v>
      </c>
      <c r="E146" s="21">
        <v>83522.486600000004</v>
      </c>
      <c r="F146" s="86">
        <v>146794.2029</v>
      </c>
      <c r="G146" s="21">
        <v>178098.7102</v>
      </c>
      <c r="H146" s="21">
        <v>119669.4685</v>
      </c>
      <c r="I146" s="22">
        <v>10.28</v>
      </c>
      <c r="J146" s="22">
        <v>29.17</v>
      </c>
      <c r="K146" s="22">
        <v>8.8699999999999992</v>
      </c>
      <c r="L146" s="22">
        <v>197.2244</v>
      </c>
      <c r="M146" s="7"/>
      <c r="N146" s="59"/>
      <c r="O146" s="59"/>
      <c r="P146" s="59"/>
      <c r="Q146" s="8"/>
      <c r="R146" s="8"/>
      <c r="S146" s="8"/>
      <c r="T146" s="8"/>
      <c r="U146" s="8"/>
    </row>
    <row r="147" spans="1:21" s="17" customFormat="1" ht="13.15" customHeight="1">
      <c r="A147" s="18" t="s">
        <v>1136</v>
      </c>
      <c r="B147" s="19">
        <v>0.4163</v>
      </c>
      <c r="C147" s="20">
        <v>96019.096799999999</v>
      </c>
      <c r="D147" s="21">
        <v>64637.141600000003</v>
      </c>
      <c r="E147" s="21">
        <v>76328.332800000004</v>
      </c>
      <c r="F147" s="86">
        <v>117949.5407</v>
      </c>
      <c r="G147" s="21">
        <v>149467.52170000001</v>
      </c>
      <c r="H147" s="21">
        <v>103808.00079999999</v>
      </c>
      <c r="I147" s="22">
        <v>12.04</v>
      </c>
      <c r="J147" s="22">
        <v>25.12</v>
      </c>
      <c r="K147" s="22">
        <v>10.89</v>
      </c>
      <c r="L147" s="22">
        <v>188.2878</v>
      </c>
      <c r="M147" s="7"/>
      <c r="N147" s="59"/>
      <c r="O147" s="59"/>
      <c r="P147" s="59"/>
      <c r="Q147" s="8"/>
      <c r="R147" s="8"/>
      <c r="S147" s="8"/>
      <c r="T147" s="8"/>
      <c r="U147" s="8"/>
    </row>
    <row r="148" spans="1:21" s="17" customFormat="1" ht="13.15" customHeight="1">
      <c r="A148" s="18" t="s">
        <v>828</v>
      </c>
      <c r="B148" s="19">
        <v>0.2581</v>
      </c>
      <c r="C148" s="20">
        <v>108363.3005</v>
      </c>
      <c r="D148" s="21">
        <v>74120.452399999995</v>
      </c>
      <c r="E148" s="21">
        <v>88548.473899999997</v>
      </c>
      <c r="F148" s="86">
        <v>134269.91469999999</v>
      </c>
      <c r="G148" s="21">
        <v>159708.40590000001</v>
      </c>
      <c r="H148" s="21">
        <v>115938.73420000001</v>
      </c>
      <c r="I148" s="22">
        <v>12.66</v>
      </c>
      <c r="J148" s="22">
        <v>24.1</v>
      </c>
      <c r="K148" s="22">
        <v>9.39</v>
      </c>
      <c r="L148" s="22">
        <v>192.7621</v>
      </c>
      <c r="M148" s="7"/>
      <c r="N148" s="59"/>
      <c r="O148" s="59"/>
      <c r="P148" s="59"/>
      <c r="Q148" s="8"/>
      <c r="R148" s="8"/>
      <c r="S148" s="8"/>
      <c r="T148" s="8"/>
      <c r="U148" s="8"/>
    </row>
    <row r="149" spans="1:21" s="17" customFormat="1" ht="13.15" customHeight="1">
      <c r="A149" s="18" t="s">
        <v>829</v>
      </c>
      <c r="B149" s="19">
        <v>0.39729999999999999</v>
      </c>
      <c r="C149" s="20">
        <v>134927.11470000001</v>
      </c>
      <c r="D149" s="21">
        <v>91233.348199999993</v>
      </c>
      <c r="E149" s="21">
        <v>110964.31759999999</v>
      </c>
      <c r="F149" s="86">
        <v>151657.0723</v>
      </c>
      <c r="G149" s="21">
        <v>171679.51500000001</v>
      </c>
      <c r="H149" s="21">
        <v>133707.9</v>
      </c>
      <c r="I149" s="22">
        <v>11.45</v>
      </c>
      <c r="J149" s="22">
        <v>28.78</v>
      </c>
      <c r="K149" s="22">
        <v>9.6</v>
      </c>
      <c r="L149" s="22">
        <v>199.31569999999999</v>
      </c>
      <c r="M149" s="7"/>
      <c r="N149" s="59"/>
      <c r="O149" s="59"/>
      <c r="P149" s="59"/>
      <c r="Q149" s="8"/>
      <c r="R149" s="8"/>
      <c r="S149" s="8"/>
      <c r="T149" s="8"/>
      <c r="U149" s="8"/>
    </row>
    <row r="150" spans="1:21" s="17" customFormat="1" ht="13.15" customHeight="1">
      <c r="A150" s="18" t="s">
        <v>830</v>
      </c>
      <c r="B150" s="19">
        <v>0.25590000000000002</v>
      </c>
      <c r="C150" s="20">
        <v>115907.85679999999</v>
      </c>
      <c r="D150" s="21">
        <v>78669.901700000002</v>
      </c>
      <c r="E150" s="21">
        <v>92867.323799999998</v>
      </c>
      <c r="F150" s="86">
        <v>142174.32560000001</v>
      </c>
      <c r="G150" s="21">
        <v>189780.2745</v>
      </c>
      <c r="H150" s="21">
        <v>124563.64290000001</v>
      </c>
      <c r="I150" s="22">
        <v>15.62</v>
      </c>
      <c r="J150" s="22">
        <v>24.51</v>
      </c>
      <c r="K150" s="22">
        <v>10.51</v>
      </c>
      <c r="L150" s="22">
        <v>189.6464</v>
      </c>
      <c r="M150" s="7"/>
      <c r="N150" s="59"/>
      <c r="O150" s="59"/>
      <c r="P150" s="59"/>
      <c r="Q150" s="8"/>
      <c r="R150" s="8"/>
      <c r="S150" s="8"/>
      <c r="T150" s="8"/>
      <c r="U150" s="8"/>
    </row>
    <row r="151" spans="1:21" s="17" customFormat="1" ht="13.15" customHeight="1">
      <c r="A151" s="18" t="s">
        <v>183</v>
      </c>
      <c r="B151" s="19">
        <v>2.4184000000000001</v>
      </c>
      <c r="C151" s="20">
        <v>75787.406300000002</v>
      </c>
      <c r="D151" s="21">
        <v>50406.723100000003</v>
      </c>
      <c r="E151" s="21">
        <v>60579.075599999996</v>
      </c>
      <c r="F151" s="86">
        <v>92284.559399999998</v>
      </c>
      <c r="G151" s="21">
        <v>110945.9911</v>
      </c>
      <c r="H151" s="21">
        <v>79569.431200000006</v>
      </c>
      <c r="I151" s="22">
        <v>10.08</v>
      </c>
      <c r="J151" s="22">
        <v>18.23</v>
      </c>
      <c r="K151" s="22">
        <v>9.4700000000000006</v>
      </c>
      <c r="L151" s="22">
        <v>197.02209999999999</v>
      </c>
      <c r="M151" s="7"/>
      <c r="N151" s="59"/>
      <c r="O151" s="59"/>
      <c r="P151" s="59"/>
      <c r="Q151" s="8"/>
      <c r="R151" s="8"/>
      <c r="S151" s="8"/>
      <c r="T151" s="8"/>
      <c r="U151" s="8"/>
    </row>
    <row r="152" spans="1:21" s="17" customFormat="1" ht="13.15" customHeight="1">
      <c r="A152" s="12" t="s">
        <v>184</v>
      </c>
      <c r="B152" s="13">
        <v>11.6792</v>
      </c>
      <c r="C152" s="14">
        <v>65586.602400000003</v>
      </c>
      <c r="D152" s="15">
        <v>49280.068099999997</v>
      </c>
      <c r="E152" s="15">
        <v>57161.688499999997</v>
      </c>
      <c r="F152" s="86">
        <v>73602.876499999998</v>
      </c>
      <c r="G152" s="15">
        <v>82454.5524</v>
      </c>
      <c r="H152" s="15">
        <v>66120.872399999993</v>
      </c>
      <c r="I152" s="16">
        <v>5.43</v>
      </c>
      <c r="J152" s="16">
        <v>24.81</v>
      </c>
      <c r="K152" s="16">
        <v>10.74</v>
      </c>
      <c r="L152" s="16">
        <v>174.79929999999999</v>
      </c>
      <c r="M152" s="7"/>
      <c r="N152" s="59"/>
      <c r="O152" s="59"/>
      <c r="P152" s="59"/>
      <c r="Q152" s="8"/>
      <c r="R152" s="8"/>
      <c r="S152" s="8"/>
      <c r="T152" s="8"/>
      <c r="U152" s="8"/>
    </row>
    <row r="153" spans="1:21" s="17" customFormat="1" ht="13.15" customHeight="1">
      <c r="A153" s="18" t="s">
        <v>619</v>
      </c>
      <c r="B153" s="19">
        <v>2.5621</v>
      </c>
      <c r="C153" s="20">
        <v>66302.091400000005</v>
      </c>
      <c r="D153" s="21">
        <v>52641.0933</v>
      </c>
      <c r="E153" s="21">
        <v>58999.409500000002</v>
      </c>
      <c r="F153" s="86">
        <v>75369.4755</v>
      </c>
      <c r="G153" s="21">
        <v>86699.008600000001</v>
      </c>
      <c r="H153" s="21">
        <v>68326.181700000001</v>
      </c>
      <c r="I153" s="22">
        <v>8</v>
      </c>
      <c r="J153" s="22">
        <v>23.8</v>
      </c>
      <c r="K153" s="22">
        <v>10.93</v>
      </c>
      <c r="L153" s="22">
        <v>178.1276</v>
      </c>
      <c r="M153" s="7"/>
      <c r="N153" s="59"/>
      <c r="O153" s="59"/>
      <c r="P153" s="59"/>
      <c r="Q153" s="8"/>
      <c r="R153" s="8"/>
      <c r="S153" s="8"/>
      <c r="T153" s="8"/>
      <c r="U153" s="8"/>
    </row>
    <row r="154" spans="1:21" s="17" customFormat="1" ht="13.15" customHeight="1">
      <c r="A154" s="18" t="s">
        <v>620</v>
      </c>
      <c r="B154" s="19">
        <v>2.7494000000000001</v>
      </c>
      <c r="C154" s="20">
        <v>69563.541899999997</v>
      </c>
      <c r="D154" s="21">
        <v>54041.972999999998</v>
      </c>
      <c r="E154" s="21">
        <v>62765.566599999998</v>
      </c>
      <c r="F154" s="86">
        <v>76409.334000000003</v>
      </c>
      <c r="G154" s="21">
        <v>83677.588000000003</v>
      </c>
      <c r="H154" s="21">
        <v>69422.592300000004</v>
      </c>
      <c r="I154" s="22">
        <v>4.2699999999999996</v>
      </c>
      <c r="J154" s="22">
        <v>27.01</v>
      </c>
      <c r="K154" s="22">
        <v>10.53</v>
      </c>
      <c r="L154" s="22">
        <v>175.3595</v>
      </c>
      <c r="M154" s="7"/>
      <c r="N154" s="59"/>
      <c r="O154" s="59"/>
      <c r="P154" s="59"/>
      <c r="Q154" s="8"/>
      <c r="R154" s="8"/>
      <c r="S154" s="8"/>
      <c r="T154" s="8"/>
      <c r="U154" s="8"/>
    </row>
    <row r="155" spans="1:21" s="17" customFormat="1" ht="13.15" customHeight="1">
      <c r="A155" s="18" t="s">
        <v>832</v>
      </c>
      <c r="B155" s="19">
        <v>0.60089999999999999</v>
      </c>
      <c r="C155" s="20">
        <v>68403.438500000004</v>
      </c>
      <c r="D155" s="21">
        <v>50643.236900000004</v>
      </c>
      <c r="E155" s="21">
        <v>58728.164599999996</v>
      </c>
      <c r="F155" s="86">
        <v>77759.549899999998</v>
      </c>
      <c r="G155" s="21">
        <v>93573.763699999996</v>
      </c>
      <c r="H155" s="21">
        <v>70365.916100000002</v>
      </c>
      <c r="I155" s="22">
        <v>6.2</v>
      </c>
      <c r="J155" s="22">
        <v>24.53</v>
      </c>
      <c r="K155" s="22">
        <v>10.26</v>
      </c>
      <c r="L155" s="22">
        <v>181.00489999999999</v>
      </c>
      <c r="M155" s="7"/>
      <c r="N155" s="59"/>
      <c r="O155" s="59"/>
      <c r="P155" s="59"/>
      <c r="Q155" s="8"/>
      <c r="R155" s="8"/>
      <c r="S155" s="8"/>
      <c r="T155" s="8"/>
      <c r="U155" s="8"/>
    </row>
    <row r="156" spans="1:21" s="17" customFormat="1" ht="13.15" customHeight="1">
      <c r="A156" s="18" t="s">
        <v>621</v>
      </c>
      <c r="B156" s="19">
        <v>1.7069000000000001</v>
      </c>
      <c r="C156" s="20">
        <v>60895.034399999997</v>
      </c>
      <c r="D156" s="21">
        <v>46525.396000000001</v>
      </c>
      <c r="E156" s="21">
        <v>53308.217299999997</v>
      </c>
      <c r="F156" s="86">
        <v>68627.119600000005</v>
      </c>
      <c r="G156" s="21">
        <v>76235.274600000004</v>
      </c>
      <c r="H156" s="21">
        <v>61124.870699999999</v>
      </c>
      <c r="I156" s="22">
        <v>3.58</v>
      </c>
      <c r="J156" s="22">
        <v>24</v>
      </c>
      <c r="K156" s="22">
        <v>10.37</v>
      </c>
      <c r="L156" s="22">
        <v>170.5196</v>
      </c>
      <c r="M156" s="7"/>
      <c r="N156" s="59"/>
      <c r="O156" s="59"/>
      <c r="P156" s="59"/>
      <c r="Q156" s="8"/>
      <c r="R156" s="8"/>
      <c r="S156" s="8"/>
      <c r="T156" s="8"/>
      <c r="U156" s="8"/>
    </row>
    <row r="157" spans="1:21" s="17" customFormat="1" ht="13.15" customHeight="1">
      <c r="A157" s="18" t="s">
        <v>833</v>
      </c>
      <c r="B157" s="19">
        <v>0.28689999999999999</v>
      </c>
      <c r="C157" s="20">
        <v>62270.016900000002</v>
      </c>
      <c r="D157" s="21">
        <v>46254.073199999999</v>
      </c>
      <c r="E157" s="21">
        <v>50137.525300000001</v>
      </c>
      <c r="F157" s="86">
        <v>71671.151400000002</v>
      </c>
      <c r="G157" s="21">
        <v>83320.832899999994</v>
      </c>
      <c r="H157" s="21">
        <v>64647.2048</v>
      </c>
      <c r="I157" s="22">
        <v>7.04</v>
      </c>
      <c r="J157" s="22">
        <v>20.65</v>
      </c>
      <c r="K157" s="22">
        <v>10.78</v>
      </c>
      <c r="L157" s="22">
        <v>175.5984</v>
      </c>
      <c r="M157" s="7"/>
      <c r="N157" s="59"/>
      <c r="O157" s="59"/>
      <c r="P157" s="59"/>
      <c r="Q157" s="8"/>
      <c r="R157" s="8"/>
      <c r="S157" s="8"/>
      <c r="T157" s="8"/>
      <c r="U157" s="8"/>
    </row>
    <row r="158" spans="1:21" s="17" customFormat="1" ht="13.15" customHeight="1">
      <c r="A158" s="18" t="s">
        <v>1137</v>
      </c>
      <c r="B158" s="19">
        <v>0.22950000000000001</v>
      </c>
      <c r="C158" s="20">
        <v>63582.743000000002</v>
      </c>
      <c r="D158" s="21">
        <v>47813.849000000002</v>
      </c>
      <c r="E158" s="21">
        <v>55403.563699999999</v>
      </c>
      <c r="F158" s="86">
        <v>70892.570200000002</v>
      </c>
      <c r="G158" s="21">
        <v>78561.478600000002</v>
      </c>
      <c r="H158" s="21">
        <v>63763.681600000004</v>
      </c>
      <c r="I158" s="22">
        <v>3.96</v>
      </c>
      <c r="J158" s="22">
        <v>25.32</v>
      </c>
      <c r="K158" s="22">
        <v>10.23</v>
      </c>
      <c r="L158" s="22">
        <v>174.46610000000001</v>
      </c>
      <c r="M158" s="7"/>
      <c r="N158" s="59"/>
      <c r="O158" s="59"/>
      <c r="P158" s="59"/>
      <c r="Q158" s="8"/>
      <c r="R158" s="8"/>
      <c r="S158" s="8"/>
      <c r="T158" s="8"/>
      <c r="U158" s="8"/>
    </row>
    <row r="159" spans="1:21" s="17" customFormat="1" ht="13.15" customHeight="1">
      <c r="A159" s="18" t="s">
        <v>1138</v>
      </c>
      <c r="B159" s="19">
        <v>0.93179999999999996</v>
      </c>
      <c r="C159" s="20">
        <v>65509.781900000002</v>
      </c>
      <c r="D159" s="21">
        <v>52598.820599999999</v>
      </c>
      <c r="E159" s="21">
        <v>58799.393799999998</v>
      </c>
      <c r="F159" s="86">
        <v>71125.793099999995</v>
      </c>
      <c r="G159" s="21">
        <v>77760.386799999993</v>
      </c>
      <c r="H159" s="21">
        <v>65224.400800000003</v>
      </c>
      <c r="I159" s="22">
        <v>4.8899999999999997</v>
      </c>
      <c r="J159" s="22">
        <v>26.58</v>
      </c>
      <c r="K159" s="22">
        <v>11.76</v>
      </c>
      <c r="L159" s="22">
        <v>170.53039999999999</v>
      </c>
      <c r="M159" s="7"/>
      <c r="N159" s="59"/>
      <c r="O159" s="59"/>
      <c r="P159" s="59"/>
      <c r="Q159" s="8"/>
      <c r="R159" s="8"/>
      <c r="S159" s="8"/>
      <c r="T159" s="8"/>
      <c r="U159" s="8"/>
    </row>
    <row r="160" spans="1:21" s="17" customFormat="1" ht="13.15" customHeight="1">
      <c r="A160" s="12" t="s">
        <v>185</v>
      </c>
      <c r="B160" s="13">
        <v>0.47299999999999998</v>
      </c>
      <c r="C160" s="14">
        <v>62162.374799999998</v>
      </c>
      <c r="D160" s="15">
        <v>49035.398699999998</v>
      </c>
      <c r="E160" s="15">
        <v>54190.797899999998</v>
      </c>
      <c r="F160" s="86">
        <v>69700.012000000002</v>
      </c>
      <c r="G160" s="15">
        <v>76555.694600000003</v>
      </c>
      <c r="H160" s="15">
        <v>63202.850599999998</v>
      </c>
      <c r="I160" s="16">
        <v>4.25</v>
      </c>
      <c r="J160" s="16">
        <v>26.14</v>
      </c>
      <c r="K160" s="16">
        <v>10.7</v>
      </c>
      <c r="L160" s="16">
        <v>171.69839999999999</v>
      </c>
      <c r="M160" s="7"/>
      <c r="N160" s="59"/>
      <c r="O160" s="59"/>
      <c r="P160" s="59"/>
      <c r="Q160" s="8"/>
      <c r="R160" s="8"/>
      <c r="S160" s="8"/>
      <c r="T160" s="8"/>
      <c r="U160" s="8"/>
    </row>
    <row r="161" spans="1:21" s="17" customFormat="1" ht="13.15" customHeight="1">
      <c r="A161" s="18" t="s">
        <v>1139</v>
      </c>
      <c r="B161" s="19">
        <v>0.105</v>
      </c>
      <c r="C161" s="20">
        <v>65963.173299999995</v>
      </c>
      <c r="D161" s="21">
        <v>51986.519200000002</v>
      </c>
      <c r="E161" s="21">
        <v>57922.360999999997</v>
      </c>
      <c r="F161" s="86">
        <v>71891.822</v>
      </c>
      <c r="G161" s="21">
        <v>80784.772200000007</v>
      </c>
      <c r="H161" s="21">
        <v>68354.925600000002</v>
      </c>
      <c r="I161" s="22">
        <v>7.31</v>
      </c>
      <c r="J161" s="22">
        <v>25.08</v>
      </c>
      <c r="K161" s="22">
        <v>10.69</v>
      </c>
      <c r="L161" s="22">
        <v>175.745</v>
      </c>
      <c r="M161" s="7"/>
      <c r="N161" s="59"/>
      <c r="O161" s="59"/>
      <c r="P161" s="59"/>
      <c r="Q161" s="8"/>
      <c r="R161" s="8"/>
      <c r="S161" s="8"/>
      <c r="T161" s="8"/>
      <c r="U161" s="8"/>
    </row>
    <row r="162" spans="1:21" s="17" customFormat="1" ht="13.15" customHeight="1">
      <c r="A162" s="18" t="s">
        <v>1140</v>
      </c>
      <c r="B162" s="19">
        <v>0.14269999999999999</v>
      </c>
      <c r="C162" s="20">
        <v>61068.986700000001</v>
      </c>
      <c r="D162" s="21">
        <v>45483.057500000003</v>
      </c>
      <c r="E162" s="21">
        <v>51718.169300000001</v>
      </c>
      <c r="F162" s="86">
        <v>70884.955100000006</v>
      </c>
      <c r="G162" s="21">
        <v>79507.016600000003</v>
      </c>
      <c r="H162" s="21">
        <v>62234.795700000002</v>
      </c>
      <c r="I162" s="22">
        <v>4.51</v>
      </c>
      <c r="J162" s="22">
        <v>27.21</v>
      </c>
      <c r="K162" s="22">
        <v>10.56</v>
      </c>
      <c r="L162" s="22">
        <v>170.53309999999999</v>
      </c>
      <c r="M162" s="7"/>
      <c r="N162" s="59"/>
      <c r="O162" s="59"/>
      <c r="P162" s="59"/>
      <c r="Q162" s="8"/>
      <c r="R162" s="8"/>
      <c r="S162" s="8"/>
      <c r="T162" s="8"/>
      <c r="U162" s="8"/>
    </row>
    <row r="163" spans="1:21" s="17" customFormat="1" ht="13.15" customHeight="1">
      <c r="A163" s="18" t="s">
        <v>1141</v>
      </c>
      <c r="B163" s="19">
        <v>5.2299999999999999E-2</v>
      </c>
      <c r="C163" s="20">
        <v>63903.4977</v>
      </c>
      <c r="D163" s="21">
        <v>49412.588300000003</v>
      </c>
      <c r="E163" s="21">
        <v>57464.278899999998</v>
      </c>
      <c r="F163" s="86">
        <v>69511.927200000006</v>
      </c>
      <c r="G163" s="21">
        <v>77921.438800000004</v>
      </c>
      <c r="H163" s="21">
        <v>64117.288099999998</v>
      </c>
      <c r="I163" s="22">
        <v>4.2699999999999996</v>
      </c>
      <c r="J163" s="22">
        <v>24.54</v>
      </c>
      <c r="K163" s="22">
        <v>10.35</v>
      </c>
      <c r="L163" s="22">
        <v>175.53360000000001</v>
      </c>
      <c r="M163" s="7"/>
      <c r="N163" s="59"/>
      <c r="O163" s="59"/>
      <c r="P163" s="59"/>
      <c r="Q163" s="8"/>
      <c r="R163" s="8"/>
      <c r="S163" s="8"/>
      <c r="T163" s="8"/>
      <c r="U163" s="8"/>
    </row>
    <row r="164" spans="1:21" s="17" customFormat="1" ht="13.15" customHeight="1">
      <c r="A164" s="12" t="s">
        <v>1142</v>
      </c>
      <c r="B164" s="13">
        <v>0.53739999999999999</v>
      </c>
      <c r="C164" s="14">
        <v>50538.213300000003</v>
      </c>
      <c r="D164" s="15">
        <v>41534.0507</v>
      </c>
      <c r="E164" s="15">
        <v>45270.484299999996</v>
      </c>
      <c r="F164" s="86">
        <v>55763.178800000002</v>
      </c>
      <c r="G164" s="15">
        <v>65511.167600000001</v>
      </c>
      <c r="H164" s="15">
        <v>51846.204899999997</v>
      </c>
      <c r="I164" s="16">
        <v>6.95</v>
      </c>
      <c r="J164" s="16">
        <v>10.65</v>
      </c>
      <c r="K164" s="16">
        <v>11.15</v>
      </c>
      <c r="L164" s="16">
        <v>174.16159999999999</v>
      </c>
      <c r="M164" s="7"/>
      <c r="N164" s="59"/>
      <c r="O164" s="59"/>
      <c r="P164" s="59"/>
      <c r="Q164" s="8"/>
      <c r="R164" s="8"/>
      <c r="S164" s="8"/>
      <c r="T164" s="8"/>
      <c r="U164" s="8"/>
    </row>
    <row r="165" spans="1:21" s="17" customFormat="1" ht="13.15" customHeight="1">
      <c r="A165" s="12" t="s">
        <v>186</v>
      </c>
      <c r="B165" s="13">
        <v>0.19</v>
      </c>
      <c r="C165" s="14">
        <v>79378.805600000007</v>
      </c>
      <c r="D165" s="15">
        <v>52135.101799999997</v>
      </c>
      <c r="E165" s="15">
        <v>65165.010300000002</v>
      </c>
      <c r="F165" s="86">
        <v>92320.071500000005</v>
      </c>
      <c r="G165" s="15">
        <v>115591.4301</v>
      </c>
      <c r="H165" s="15">
        <v>85063.869099999996</v>
      </c>
      <c r="I165" s="16">
        <v>10.41</v>
      </c>
      <c r="J165" s="16">
        <v>18.559999999999999</v>
      </c>
      <c r="K165" s="16">
        <v>9.3800000000000008</v>
      </c>
      <c r="L165" s="16">
        <v>178.87780000000001</v>
      </c>
      <c r="M165" s="7"/>
      <c r="N165" s="59"/>
      <c r="O165" s="59"/>
      <c r="P165" s="59"/>
      <c r="Q165" s="8"/>
      <c r="R165" s="8"/>
      <c r="S165" s="8"/>
      <c r="T165" s="8"/>
      <c r="U165" s="8"/>
    </row>
    <row r="166" spans="1:21" s="17" customFormat="1" ht="13.15" customHeight="1">
      <c r="A166" s="18" t="s">
        <v>1143</v>
      </c>
      <c r="B166" s="19">
        <v>0.12559999999999999</v>
      </c>
      <c r="C166" s="20">
        <v>74472.253200000006</v>
      </c>
      <c r="D166" s="21">
        <v>50543.230900000002</v>
      </c>
      <c r="E166" s="21">
        <v>59593.027800000003</v>
      </c>
      <c r="F166" s="86">
        <v>86647.962400000004</v>
      </c>
      <c r="G166" s="21">
        <v>99273.380799999999</v>
      </c>
      <c r="H166" s="21">
        <v>75272.650299999994</v>
      </c>
      <c r="I166" s="22">
        <v>8.0299999999999994</v>
      </c>
      <c r="J166" s="22">
        <v>16.2</v>
      </c>
      <c r="K166" s="22">
        <v>9.58</v>
      </c>
      <c r="L166" s="22">
        <v>176.6071</v>
      </c>
      <c r="M166" s="7"/>
      <c r="N166" s="59"/>
      <c r="O166" s="59"/>
      <c r="P166" s="59"/>
      <c r="Q166" s="8"/>
      <c r="R166" s="8"/>
      <c r="S166" s="8"/>
      <c r="T166" s="8"/>
      <c r="U166" s="8"/>
    </row>
    <row r="167" spans="1:21" s="17" customFormat="1" ht="13.15" customHeight="1">
      <c r="A167" s="12" t="s">
        <v>187</v>
      </c>
      <c r="B167" s="13">
        <v>0.61460000000000004</v>
      </c>
      <c r="C167" s="14">
        <v>68315.662200000006</v>
      </c>
      <c r="D167" s="15">
        <v>51889.271200000003</v>
      </c>
      <c r="E167" s="15">
        <v>59289.034800000001</v>
      </c>
      <c r="F167" s="86">
        <v>79643.659700000004</v>
      </c>
      <c r="G167" s="15">
        <v>90745.639599999995</v>
      </c>
      <c r="H167" s="15">
        <v>71132.583899999998</v>
      </c>
      <c r="I167" s="16">
        <v>9.5500000000000007</v>
      </c>
      <c r="J167" s="16">
        <v>19.54</v>
      </c>
      <c r="K167" s="16">
        <v>10.32</v>
      </c>
      <c r="L167" s="16">
        <v>178.34960000000001</v>
      </c>
      <c r="M167" s="7"/>
      <c r="N167" s="59"/>
      <c r="O167" s="59"/>
      <c r="P167" s="59"/>
      <c r="Q167" s="8"/>
      <c r="R167" s="8"/>
      <c r="S167" s="8"/>
      <c r="T167" s="8"/>
      <c r="U167" s="8"/>
    </row>
    <row r="168" spans="1:21" s="17" customFormat="1" ht="13.15" customHeight="1">
      <c r="A168" s="18" t="s">
        <v>836</v>
      </c>
      <c r="B168" s="19">
        <v>0.25480000000000003</v>
      </c>
      <c r="C168" s="20">
        <v>63675.630499999999</v>
      </c>
      <c r="D168" s="21">
        <v>49005.147299999997</v>
      </c>
      <c r="E168" s="21">
        <v>56068.980499999998</v>
      </c>
      <c r="F168" s="86">
        <v>73290.867700000003</v>
      </c>
      <c r="G168" s="21">
        <v>83941.190199999997</v>
      </c>
      <c r="H168" s="21">
        <v>65964.574699999997</v>
      </c>
      <c r="I168" s="22">
        <v>9.4600000000000009</v>
      </c>
      <c r="J168" s="22">
        <v>20.02</v>
      </c>
      <c r="K168" s="22">
        <v>10.35</v>
      </c>
      <c r="L168" s="22">
        <v>178.6935</v>
      </c>
      <c r="M168" s="7"/>
      <c r="N168" s="59"/>
      <c r="O168" s="59"/>
      <c r="P168" s="59"/>
      <c r="Q168" s="8"/>
      <c r="R168" s="8"/>
      <c r="S168" s="8"/>
      <c r="T168" s="8"/>
      <c r="U168" s="8"/>
    </row>
    <row r="169" spans="1:21" s="17" customFormat="1" ht="13.15" customHeight="1">
      <c r="A169" s="18" t="s">
        <v>188</v>
      </c>
      <c r="B169" s="19">
        <v>0.13700000000000001</v>
      </c>
      <c r="C169" s="20">
        <v>68135.861000000004</v>
      </c>
      <c r="D169" s="21">
        <v>50838.027099999999</v>
      </c>
      <c r="E169" s="21">
        <v>59043.868399999999</v>
      </c>
      <c r="F169" s="86">
        <v>79533.551800000001</v>
      </c>
      <c r="G169" s="21">
        <v>88937.5288</v>
      </c>
      <c r="H169" s="21">
        <v>70357.982000000004</v>
      </c>
      <c r="I169" s="22">
        <v>8.7799999999999994</v>
      </c>
      <c r="J169" s="22">
        <v>18.37</v>
      </c>
      <c r="K169" s="22">
        <v>10.32</v>
      </c>
      <c r="L169" s="22">
        <v>175.9469</v>
      </c>
      <c r="M169" s="7"/>
      <c r="N169" s="59"/>
      <c r="O169" s="59"/>
      <c r="P169" s="59"/>
      <c r="Q169" s="8"/>
      <c r="R169" s="8"/>
      <c r="S169" s="8"/>
      <c r="T169" s="8"/>
      <c r="U169" s="8"/>
    </row>
    <row r="170" spans="1:21" s="17" customFormat="1" ht="13.15" customHeight="1">
      <c r="A170" s="18" t="s">
        <v>1144</v>
      </c>
      <c r="B170" s="19">
        <v>0.11799999999999999</v>
      </c>
      <c r="C170" s="20">
        <v>76554.774000000005</v>
      </c>
      <c r="D170" s="21">
        <v>59523.250899999999</v>
      </c>
      <c r="E170" s="21">
        <v>65225.189400000003</v>
      </c>
      <c r="F170" s="86">
        <v>88324.288700000005</v>
      </c>
      <c r="G170" s="21">
        <v>103824.1148</v>
      </c>
      <c r="H170" s="21">
        <v>80874.6826</v>
      </c>
      <c r="I170" s="22">
        <v>11.71</v>
      </c>
      <c r="J170" s="22">
        <v>20.02</v>
      </c>
      <c r="K170" s="22">
        <v>10.37</v>
      </c>
      <c r="L170" s="22">
        <v>180.20089999999999</v>
      </c>
      <c r="M170" s="7"/>
      <c r="N170" s="59"/>
      <c r="O170" s="59"/>
      <c r="P170" s="59"/>
      <c r="Q170" s="8"/>
      <c r="R170" s="8"/>
      <c r="S170" s="8"/>
      <c r="T170" s="8"/>
      <c r="U170" s="8"/>
    </row>
    <row r="171" spans="1:21" s="17" customFormat="1" ht="13.15" customHeight="1">
      <c r="A171" s="12" t="s">
        <v>622</v>
      </c>
      <c r="B171" s="13">
        <v>1.0996999999999999</v>
      </c>
      <c r="C171" s="14">
        <v>47992.215199999999</v>
      </c>
      <c r="D171" s="15">
        <v>35181.498599999999</v>
      </c>
      <c r="E171" s="15">
        <v>40082.395199999999</v>
      </c>
      <c r="F171" s="86">
        <v>58928.117700000003</v>
      </c>
      <c r="G171" s="15">
        <v>68933.497300000003</v>
      </c>
      <c r="H171" s="15">
        <v>50656.316500000001</v>
      </c>
      <c r="I171" s="16">
        <v>6.94</v>
      </c>
      <c r="J171" s="16">
        <v>17.399999999999999</v>
      </c>
      <c r="K171" s="16">
        <v>12.65</v>
      </c>
      <c r="L171" s="16">
        <v>173.583</v>
      </c>
      <c r="M171" s="7"/>
      <c r="N171" s="59"/>
      <c r="O171" s="59"/>
      <c r="P171" s="59"/>
      <c r="Q171" s="8"/>
      <c r="R171" s="8"/>
      <c r="S171" s="8"/>
      <c r="T171" s="8"/>
      <c r="U171" s="8"/>
    </row>
    <row r="172" spans="1:21" s="17" customFormat="1" ht="13.15" customHeight="1">
      <c r="A172" s="12" t="s">
        <v>189</v>
      </c>
      <c r="B172" s="13">
        <v>0.91510000000000002</v>
      </c>
      <c r="C172" s="14">
        <v>48997.837599999999</v>
      </c>
      <c r="D172" s="15">
        <v>40692.438099999999</v>
      </c>
      <c r="E172" s="15">
        <v>44541.208200000001</v>
      </c>
      <c r="F172" s="86">
        <v>54249.602299999999</v>
      </c>
      <c r="G172" s="15">
        <v>59185.431700000001</v>
      </c>
      <c r="H172" s="15">
        <v>50199.861499999999</v>
      </c>
      <c r="I172" s="16">
        <v>7.29</v>
      </c>
      <c r="J172" s="16">
        <v>9.6</v>
      </c>
      <c r="K172" s="16">
        <v>11.42</v>
      </c>
      <c r="L172" s="16">
        <v>175.0087</v>
      </c>
      <c r="M172" s="7"/>
      <c r="N172" s="59"/>
      <c r="O172" s="59"/>
      <c r="P172" s="59"/>
      <c r="Q172" s="8"/>
      <c r="R172" s="8"/>
      <c r="S172" s="8"/>
      <c r="T172" s="8"/>
      <c r="U172" s="8"/>
    </row>
    <row r="173" spans="1:21" s="17" customFormat="1" ht="13.15" customHeight="1">
      <c r="A173" s="18" t="s">
        <v>1145</v>
      </c>
      <c r="B173" s="19">
        <v>0.39360000000000001</v>
      </c>
      <c r="C173" s="20">
        <v>48268.065699999999</v>
      </c>
      <c r="D173" s="21">
        <v>39411.157099999997</v>
      </c>
      <c r="E173" s="21">
        <v>43547.677300000003</v>
      </c>
      <c r="F173" s="86">
        <v>53051.4686</v>
      </c>
      <c r="G173" s="21">
        <v>56589.392699999997</v>
      </c>
      <c r="H173" s="21">
        <v>48401.712099999997</v>
      </c>
      <c r="I173" s="22">
        <v>7.97</v>
      </c>
      <c r="J173" s="22">
        <v>9.39</v>
      </c>
      <c r="K173" s="22">
        <v>11.42</v>
      </c>
      <c r="L173" s="22">
        <v>174.83619999999999</v>
      </c>
      <c r="M173" s="7"/>
      <c r="N173" s="59"/>
      <c r="O173" s="59"/>
      <c r="P173" s="59"/>
      <c r="Q173" s="8"/>
      <c r="R173" s="8"/>
      <c r="S173" s="8"/>
      <c r="T173" s="8"/>
      <c r="U173" s="8"/>
    </row>
    <row r="174" spans="1:21" s="17" customFormat="1" ht="13.15" customHeight="1">
      <c r="A174" s="12" t="s">
        <v>190</v>
      </c>
      <c r="B174" s="13">
        <v>0.4304</v>
      </c>
      <c r="C174" s="14">
        <v>46001.689599999998</v>
      </c>
      <c r="D174" s="15">
        <v>37103.702799999999</v>
      </c>
      <c r="E174" s="15">
        <v>40788.697999999997</v>
      </c>
      <c r="F174" s="86">
        <v>52812.570299999999</v>
      </c>
      <c r="G174" s="15">
        <v>61769.930699999997</v>
      </c>
      <c r="H174" s="15">
        <v>48133.090300000003</v>
      </c>
      <c r="I174" s="16">
        <v>6.69</v>
      </c>
      <c r="J174" s="16">
        <v>13.66</v>
      </c>
      <c r="K174" s="16">
        <v>10.91</v>
      </c>
      <c r="L174" s="16">
        <v>175.61160000000001</v>
      </c>
      <c r="M174" s="7"/>
      <c r="N174" s="59"/>
      <c r="O174" s="59"/>
      <c r="P174" s="59"/>
      <c r="Q174" s="8"/>
      <c r="R174" s="8"/>
      <c r="S174" s="8"/>
      <c r="T174" s="8"/>
      <c r="U174" s="8"/>
    </row>
    <row r="175" spans="1:21" s="17" customFormat="1" ht="13.15" customHeight="1">
      <c r="A175" s="12" t="s">
        <v>1146</v>
      </c>
      <c r="B175" s="13">
        <v>0.152</v>
      </c>
      <c r="C175" s="14">
        <v>49556.224099999999</v>
      </c>
      <c r="D175" s="15">
        <v>38401.276700000002</v>
      </c>
      <c r="E175" s="15">
        <v>42558.391300000003</v>
      </c>
      <c r="F175" s="86">
        <v>57320.145100000002</v>
      </c>
      <c r="G175" s="15">
        <v>68266.239100000006</v>
      </c>
      <c r="H175" s="15">
        <v>51672.744599999998</v>
      </c>
      <c r="I175" s="16">
        <v>8.67</v>
      </c>
      <c r="J175" s="16">
        <v>9.0399999999999991</v>
      </c>
      <c r="K175" s="16">
        <v>13.8</v>
      </c>
      <c r="L175" s="16">
        <v>173.96549999999999</v>
      </c>
      <c r="M175" s="7"/>
      <c r="N175" s="59"/>
      <c r="O175" s="59"/>
      <c r="P175" s="59"/>
      <c r="Q175" s="8"/>
      <c r="R175" s="8"/>
      <c r="S175" s="8"/>
      <c r="T175" s="8"/>
      <c r="U175" s="8"/>
    </row>
    <row r="176" spans="1:21" s="17" customFormat="1" ht="13.15" customHeight="1">
      <c r="A176" s="18" t="s">
        <v>1147</v>
      </c>
      <c r="B176" s="19">
        <v>5.0999999999999997E-2</v>
      </c>
      <c r="C176" s="20">
        <v>55644.767999999996</v>
      </c>
      <c r="D176" s="21">
        <v>44047.587699999996</v>
      </c>
      <c r="E176" s="21">
        <v>48320.284899999999</v>
      </c>
      <c r="F176" s="86">
        <v>64487.768499999998</v>
      </c>
      <c r="G176" s="21">
        <v>70656.011799999993</v>
      </c>
      <c r="H176" s="21">
        <v>56243.265800000001</v>
      </c>
      <c r="I176" s="22">
        <v>5.82</v>
      </c>
      <c r="J176" s="22">
        <v>9.7200000000000006</v>
      </c>
      <c r="K176" s="22">
        <v>10.6</v>
      </c>
      <c r="L176" s="22">
        <v>174.39949999999999</v>
      </c>
      <c r="M176" s="7"/>
      <c r="N176" s="59"/>
      <c r="O176" s="59"/>
      <c r="P176" s="59"/>
      <c r="Q176" s="8"/>
      <c r="R176" s="8"/>
      <c r="S176" s="8"/>
      <c r="T176" s="8"/>
      <c r="U176" s="8"/>
    </row>
    <row r="177" spans="1:21" s="17" customFormat="1" ht="13.15" customHeight="1">
      <c r="A177" s="18" t="s">
        <v>1148</v>
      </c>
      <c r="B177" s="19">
        <v>0.10100000000000001</v>
      </c>
      <c r="C177" s="20">
        <v>47781.334699999999</v>
      </c>
      <c r="D177" s="21">
        <v>37408.846599999997</v>
      </c>
      <c r="E177" s="21">
        <v>41584.917300000001</v>
      </c>
      <c r="F177" s="86">
        <v>53855.144999999997</v>
      </c>
      <c r="G177" s="21">
        <v>64423.500399999997</v>
      </c>
      <c r="H177" s="21">
        <v>49363.4715</v>
      </c>
      <c r="I177" s="22">
        <v>10.31</v>
      </c>
      <c r="J177" s="22">
        <v>8.65</v>
      </c>
      <c r="K177" s="22">
        <v>15.64</v>
      </c>
      <c r="L177" s="22">
        <v>173.74619999999999</v>
      </c>
      <c r="M177" s="7"/>
      <c r="N177" s="59"/>
      <c r="O177" s="59"/>
      <c r="P177" s="59"/>
      <c r="Q177" s="8"/>
      <c r="R177" s="8"/>
      <c r="S177" s="8"/>
      <c r="T177" s="8"/>
      <c r="U177" s="8"/>
    </row>
    <row r="178" spans="1:21" s="17" customFormat="1" ht="13.15" customHeight="1">
      <c r="A178" s="12" t="s">
        <v>1149</v>
      </c>
      <c r="B178" s="13">
        <v>4.2700000000000002E-2</v>
      </c>
      <c r="C178" s="14">
        <v>44752.453399999999</v>
      </c>
      <c r="D178" s="15">
        <v>34106.958400000003</v>
      </c>
      <c r="E178" s="15">
        <v>40608.660100000001</v>
      </c>
      <c r="F178" s="86">
        <v>47280.222300000001</v>
      </c>
      <c r="G178" s="15">
        <v>53201.517599999999</v>
      </c>
      <c r="H178" s="15">
        <v>44200.357900000003</v>
      </c>
      <c r="I178" s="16">
        <v>5.56</v>
      </c>
      <c r="J178" s="16">
        <v>7.36</v>
      </c>
      <c r="K178" s="16">
        <v>10.63</v>
      </c>
      <c r="L178" s="16">
        <v>172.7381</v>
      </c>
      <c r="M178" s="7"/>
      <c r="N178" s="59"/>
      <c r="O178" s="59"/>
      <c r="P178" s="59"/>
      <c r="Q178" s="8"/>
      <c r="R178" s="8"/>
      <c r="S178" s="8"/>
      <c r="T178" s="8"/>
      <c r="U178" s="8"/>
    </row>
    <row r="179" spans="1:21" s="17" customFormat="1" ht="13.15" customHeight="1">
      <c r="A179" s="12" t="s">
        <v>1150</v>
      </c>
      <c r="B179" s="13">
        <v>0.39739999999999998</v>
      </c>
      <c r="C179" s="14">
        <v>46552.637699999999</v>
      </c>
      <c r="D179" s="15">
        <v>35390.993699999999</v>
      </c>
      <c r="E179" s="15">
        <v>40859.747199999998</v>
      </c>
      <c r="F179" s="86">
        <v>52863.465900000003</v>
      </c>
      <c r="G179" s="15">
        <v>60939.417699999998</v>
      </c>
      <c r="H179" s="15">
        <v>48436.139000000003</v>
      </c>
      <c r="I179" s="16">
        <v>6.81</v>
      </c>
      <c r="J179" s="16">
        <v>14.77</v>
      </c>
      <c r="K179" s="16">
        <v>11.88</v>
      </c>
      <c r="L179" s="16">
        <v>174.32390000000001</v>
      </c>
      <c r="M179" s="7"/>
      <c r="N179" s="59"/>
      <c r="O179" s="59"/>
      <c r="P179" s="59"/>
      <c r="Q179" s="8"/>
      <c r="R179" s="8"/>
      <c r="S179" s="8"/>
      <c r="T179" s="8"/>
      <c r="U179" s="8"/>
    </row>
    <row r="180" spans="1:21" s="17" customFormat="1" ht="13.15" customHeight="1">
      <c r="A180" s="18" t="s">
        <v>839</v>
      </c>
      <c r="B180" s="19">
        <v>0.16070000000000001</v>
      </c>
      <c r="C180" s="20">
        <v>46822.717900000003</v>
      </c>
      <c r="D180" s="21">
        <v>35687.686000000002</v>
      </c>
      <c r="E180" s="21">
        <v>40852.649899999997</v>
      </c>
      <c r="F180" s="86">
        <v>51400.8289</v>
      </c>
      <c r="G180" s="21">
        <v>55973.9012</v>
      </c>
      <c r="H180" s="21">
        <v>46565.906999999999</v>
      </c>
      <c r="I180" s="22">
        <v>7.91</v>
      </c>
      <c r="J180" s="22">
        <v>10.050000000000001</v>
      </c>
      <c r="K180" s="22">
        <v>12.25</v>
      </c>
      <c r="L180" s="22">
        <v>173.5001</v>
      </c>
      <c r="M180" s="7"/>
      <c r="N180" s="59"/>
      <c r="O180" s="59"/>
      <c r="P180" s="59"/>
      <c r="Q180" s="8"/>
      <c r="R180" s="8"/>
      <c r="S180" s="8"/>
      <c r="T180" s="8"/>
      <c r="U180" s="8"/>
    </row>
    <row r="181" spans="1:21" s="17" customFormat="1" ht="13.15" customHeight="1">
      <c r="A181" s="12" t="s">
        <v>191</v>
      </c>
      <c r="B181" s="13">
        <v>0.84719999999999995</v>
      </c>
      <c r="C181" s="14">
        <v>52180.511500000001</v>
      </c>
      <c r="D181" s="15">
        <v>42214.251400000001</v>
      </c>
      <c r="E181" s="15">
        <v>46605.860800000002</v>
      </c>
      <c r="F181" s="86">
        <v>59131.402099999999</v>
      </c>
      <c r="G181" s="15">
        <v>68299.159599999999</v>
      </c>
      <c r="H181" s="15">
        <v>54366.239300000001</v>
      </c>
      <c r="I181" s="16">
        <v>10.89</v>
      </c>
      <c r="J181" s="16">
        <v>10.4</v>
      </c>
      <c r="K181" s="16">
        <v>15.82</v>
      </c>
      <c r="L181" s="16">
        <v>174.00470000000001</v>
      </c>
      <c r="M181" s="7"/>
      <c r="N181" s="59"/>
      <c r="O181" s="59"/>
      <c r="P181" s="59"/>
      <c r="Q181" s="8"/>
      <c r="R181" s="8"/>
      <c r="S181" s="8"/>
      <c r="T181" s="8"/>
      <c r="U181" s="8"/>
    </row>
    <row r="182" spans="1:21" s="17" customFormat="1" ht="13.15" customHeight="1">
      <c r="A182" s="18" t="s">
        <v>193</v>
      </c>
      <c r="B182" s="19">
        <v>9.7000000000000003E-2</v>
      </c>
      <c r="C182" s="20">
        <v>58136.6417</v>
      </c>
      <c r="D182" s="21">
        <v>48850.067199999998</v>
      </c>
      <c r="E182" s="21">
        <v>54016.9133</v>
      </c>
      <c r="F182" s="86">
        <v>62454.571900000003</v>
      </c>
      <c r="G182" s="21">
        <v>66187.092799999999</v>
      </c>
      <c r="H182" s="21">
        <v>58169.3946</v>
      </c>
      <c r="I182" s="22">
        <v>6.5</v>
      </c>
      <c r="J182" s="22">
        <v>9.7100000000000009</v>
      </c>
      <c r="K182" s="22">
        <v>16.5</v>
      </c>
      <c r="L182" s="22">
        <v>173.399</v>
      </c>
      <c r="M182" s="7"/>
      <c r="N182" s="59"/>
      <c r="O182" s="59"/>
      <c r="P182" s="59"/>
      <c r="Q182" s="8"/>
      <c r="R182" s="8"/>
      <c r="S182" s="8"/>
      <c r="T182" s="8"/>
      <c r="U182" s="8"/>
    </row>
    <row r="183" spans="1:21" s="17" customFormat="1" ht="13.15" customHeight="1">
      <c r="A183" s="18" t="s">
        <v>194</v>
      </c>
      <c r="B183" s="19">
        <v>9.8100000000000007E-2</v>
      </c>
      <c r="C183" s="20">
        <v>51935.016000000003</v>
      </c>
      <c r="D183" s="21">
        <v>44322.063099999999</v>
      </c>
      <c r="E183" s="21">
        <v>49356.559300000001</v>
      </c>
      <c r="F183" s="86">
        <v>54591.8825</v>
      </c>
      <c r="G183" s="21">
        <v>58730.652600000001</v>
      </c>
      <c r="H183" s="21">
        <v>52112.994400000003</v>
      </c>
      <c r="I183" s="22">
        <v>5.78</v>
      </c>
      <c r="J183" s="22">
        <v>10.039999999999999</v>
      </c>
      <c r="K183" s="22">
        <v>15.99</v>
      </c>
      <c r="L183" s="22">
        <v>173.6069</v>
      </c>
      <c r="M183" s="7"/>
      <c r="N183" s="59"/>
      <c r="O183" s="59"/>
      <c r="P183" s="59"/>
      <c r="Q183" s="8"/>
      <c r="R183" s="8"/>
      <c r="S183" s="8"/>
      <c r="T183" s="8"/>
      <c r="U183" s="8"/>
    </row>
    <row r="184" spans="1:21" s="17" customFormat="1" ht="13.15" customHeight="1">
      <c r="A184" s="18" t="s">
        <v>841</v>
      </c>
      <c r="B184" s="19">
        <v>9.9199999999999997E-2</v>
      </c>
      <c r="C184" s="20">
        <v>44154.3076</v>
      </c>
      <c r="D184" s="21">
        <v>38572.276400000002</v>
      </c>
      <c r="E184" s="21">
        <v>40753.5098</v>
      </c>
      <c r="F184" s="86">
        <v>47229.7189</v>
      </c>
      <c r="G184" s="21">
        <v>49592.6927</v>
      </c>
      <c r="H184" s="21">
        <v>43764.583700000003</v>
      </c>
      <c r="I184" s="22">
        <v>4.18</v>
      </c>
      <c r="J184" s="22">
        <v>7.52</v>
      </c>
      <c r="K184" s="22">
        <v>15.84</v>
      </c>
      <c r="L184" s="22">
        <v>173.34909999999999</v>
      </c>
      <c r="M184" s="7"/>
      <c r="N184" s="59"/>
      <c r="O184" s="59"/>
      <c r="P184" s="59"/>
      <c r="Q184" s="8"/>
      <c r="R184" s="8"/>
      <c r="S184" s="8"/>
      <c r="T184" s="8"/>
      <c r="U184" s="8"/>
    </row>
    <row r="185" spans="1:21" s="17" customFormat="1" ht="13.15" customHeight="1">
      <c r="A185" s="18" t="s">
        <v>1151</v>
      </c>
      <c r="B185" s="19">
        <v>0.4531</v>
      </c>
      <c r="C185" s="20">
        <v>52767.697200000002</v>
      </c>
      <c r="D185" s="21">
        <v>43606.072999999997</v>
      </c>
      <c r="E185" s="21">
        <v>47770.030200000001</v>
      </c>
      <c r="F185" s="86">
        <v>59808.477400000003</v>
      </c>
      <c r="G185" s="21">
        <v>66695.379000000001</v>
      </c>
      <c r="H185" s="21">
        <v>54795.338900000002</v>
      </c>
      <c r="I185" s="22">
        <v>14.43</v>
      </c>
      <c r="J185" s="22">
        <v>9.73</v>
      </c>
      <c r="K185" s="22">
        <v>16.14</v>
      </c>
      <c r="L185" s="22">
        <v>174.46700000000001</v>
      </c>
      <c r="M185" s="7"/>
      <c r="N185" s="59"/>
      <c r="O185" s="59"/>
      <c r="P185" s="59"/>
      <c r="Q185" s="8"/>
      <c r="R185" s="8"/>
      <c r="S185" s="8"/>
      <c r="T185" s="8"/>
      <c r="U185" s="8"/>
    </row>
    <row r="186" spans="1:21" s="17" customFormat="1" ht="13.15" customHeight="1">
      <c r="A186" s="12" t="s">
        <v>195</v>
      </c>
      <c r="B186" s="13">
        <v>12.6098</v>
      </c>
      <c r="C186" s="14">
        <v>48923.230300000003</v>
      </c>
      <c r="D186" s="15">
        <v>40536.816500000001</v>
      </c>
      <c r="E186" s="15">
        <v>43871.532200000001</v>
      </c>
      <c r="F186" s="86">
        <v>55092.340300000003</v>
      </c>
      <c r="G186" s="15">
        <v>61431.357199999999</v>
      </c>
      <c r="H186" s="15">
        <v>50370.614800000003</v>
      </c>
      <c r="I186" s="16">
        <v>12.91</v>
      </c>
      <c r="J186" s="16">
        <v>9</v>
      </c>
      <c r="K186" s="16">
        <v>17.190000000000001</v>
      </c>
      <c r="L186" s="16">
        <v>174.27969999999999</v>
      </c>
      <c r="M186" s="7"/>
      <c r="N186" s="59"/>
      <c r="O186" s="59"/>
      <c r="P186" s="59"/>
      <c r="Q186" s="8"/>
      <c r="R186" s="8"/>
      <c r="S186" s="8"/>
      <c r="T186" s="8"/>
      <c r="U186" s="8"/>
    </row>
    <row r="187" spans="1:21" s="17" customFormat="1" ht="13.15" customHeight="1">
      <c r="A187" s="18" t="s">
        <v>623</v>
      </c>
      <c r="B187" s="19">
        <v>6.9124999999999996</v>
      </c>
      <c r="C187" s="20">
        <v>52884.988400000002</v>
      </c>
      <c r="D187" s="21">
        <v>43907.827400000002</v>
      </c>
      <c r="E187" s="21">
        <v>48259.425999999999</v>
      </c>
      <c r="F187" s="86">
        <v>58116.6</v>
      </c>
      <c r="G187" s="21">
        <v>64080.193899999998</v>
      </c>
      <c r="H187" s="21">
        <v>53864.435899999997</v>
      </c>
      <c r="I187" s="22">
        <v>13.23</v>
      </c>
      <c r="J187" s="22">
        <v>10.25</v>
      </c>
      <c r="K187" s="22">
        <v>17.25</v>
      </c>
      <c r="L187" s="22">
        <v>174.2123</v>
      </c>
      <c r="M187" s="7"/>
      <c r="N187" s="59"/>
      <c r="O187" s="59"/>
      <c r="P187" s="59"/>
      <c r="Q187" s="8"/>
      <c r="R187" s="8"/>
      <c r="S187" s="8"/>
      <c r="T187" s="8"/>
      <c r="U187" s="8"/>
    </row>
    <row r="188" spans="1:21" s="17" customFormat="1" ht="13.15" customHeight="1">
      <c r="A188" s="18" t="s">
        <v>1152</v>
      </c>
      <c r="B188" s="19">
        <v>0.64129999999999998</v>
      </c>
      <c r="C188" s="20">
        <v>47647.407500000001</v>
      </c>
      <c r="D188" s="21">
        <v>39475.149100000002</v>
      </c>
      <c r="E188" s="21">
        <v>42774.880299999997</v>
      </c>
      <c r="F188" s="86">
        <v>54927.947800000002</v>
      </c>
      <c r="G188" s="21">
        <v>65671.832999999999</v>
      </c>
      <c r="H188" s="21">
        <v>50297.056700000001</v>
      </c>
      <c r="I188" s="22">
        <v>14.21</v>
      </c>
      <c r="J188" s="22">
        <v>9.4</v>
      </c>
      <c r="K188" s="22">
        <v>17.13</v>
      </c>
      <c r="L188" s="22">
        <v>174.37389999999999</v>
      </c>
      <c r="M188" s="7"/>
      <c r="N188" s="59"/>
      <c r="O188" s="59"/>
      <c r="P188" s="59"/>
      <c r="Q188" s="8"/>
      <c r="R188" s="8"/>
      <c r="S188" s="8"/>
      <c r="T188" s="8"/>
      <c r="U188" s="8"/>
    </row>
    <row r="189" spans="1:21" s="17" customFormat="1" ht="13.15" customHeight="1">
      <c r="A189" s="18" t="s">
        <v>624</v>
      </c>
      <c r="B189" s="19">
        <v>4.7203999999999997</v>
      </c>
      <c r="C189" s="20">
        <v>44262.902199999997</v>
      </c>
      <c r="D189" s="21">
        <v>39104.6823</v>
      </c>
      <c r="E189" s="21">
        <v>41487.183799999999</v>
      </c>
      <c r="F189" s="86">
        <v>47662.695299999999</v>
      </c>
      <c r="G189" s="21">
        <v>51968.045400000003</v>
      </c>
      <c r="H189" s="21">
        <v>45308.221299999997</v>
      </c>
      <c r="I189" s="22">
        <v>12.49</v>
      </c>
      <c r="J189" s="22">
        <v>6.43</v>
      </c>
      <c r="K189" s="22">
        <v>17.39</v>
      </c>
      <c r="L189" s="22">
        <v>174.31309999999999</v>
      </c>
      <c r="M189" s="7"/>
      <c r="N189" s="59"/>
      <c r="O189" s="59"/>
      <c r="P189" s="59"/>
      <c r="Q189" s="8"/>
      <c r="R189" s="8"/>
      <c r="S189" s="8"/>
      <c r="T189" s="8"/>
      <c r="U189" s="8"/>
    </row>
    <row r="190" spans="1:21" s="17" customFormat="1" ht="13.15" customHeight="1">
      <c r="A190" s="18" t="s">
        <v>843</v>
      </c>
      <c r="B190" s="19">
        <v>0.17680000000000001</v>
      </c>
      <c r="C190" s="20">
        <v>43775.234100000001</v>
      </c>
      <c r="D190" s="21">
        <v>33094.584499999997</v>
      </c>
      <c r="E190" s="21">
        <v>39016.462099999997</v>
      </c>
      <c r="F190" s="86">
        <v>47316.9352</v>
      </c>
      <c r="G190" s="21">
        <v>54537.539299999997</v>
      </c>
      <c r="H190" s="21">
        <v>44215.764799999997</v>
      </c>
      <c r="I190" s="22">
        <v>6.01</v>
      </c>
      <c r="J190" s="22">
        <v>12.59</v>
      </c>
      <c r="K190" s="22">
        <v>12.78</v>
      </c>
      <c r="L190" s="22">
        <v>173.22800000000001</v>
      </c>
      <c r="M190" s="7"/>
      <c r="N190" s="59"/>
      <c r="O190" s="59"/>
      <c r="P190" s="59"/>
      <c r="Q190" s="8"/>
      <c r="R190" s="8"/>
      <c r="S190" s="8"/>
      <c r="T190" s="8"/>
      <c r="U190" s="8"/>
    </row>
    <row r="191" spans="1:21" s="17" customFormat="1" ht="13.15" customHeight="1">
      <c r="A191" s="12" t="s">
        <v>196</v>
      </c>
      <c r="B191" s="13">
        <v>44.956099999999999</v>
      </c>
      <c r="C191" s="14">
        <v>51687.209799999997</v>
      </c>
      <c r="D191" s="15">
        <v>43340.788200000003</v>
      </c>
      <c r="E191" s="15">
        <v>47211.463799999998</v>
      </c>
      <c r="F191" s="86">
        <v>56374.950499999999</v>
      </c>
      <c r="G191" s="15">
        <v>61542.400099999999</v>
      </c>
      <c r="H191" s="15">
        <v>52419.548699999999</v>
      </c>
      <c r="I191" s="16">
        <v>14.31</v>
      </c>
      <c r="J191" s="16">
        <v>9.19</v>
      </c>
      <c r="K191" s="16">
        <v>17.149999999999999</v>
      </c>
      <c r="L191" s="16">
        <v>174.0607</v>
      </c>
      <c r="M191" s="7"/>
      <c r="N191" s="59"/>
      <c r="O191" s="59"/>
      <c r="P191" s="59"/>
      <c r="Q191" s="8"/>
      <c r="R191" s="8"/>
      <c r="S191" s="8"/>
      <c r="T191" s="8"/>
      <c r="U191" s="8"/>
    </row>
    <row r="192" spans="1:21" s="17" customFormat="1" ht="13.15" customHeight="1">
      <c r="A192" s="18" t="s">
        <v>625</v>
      </c>
      <c r="B192" s="19">
        <v>16.820599999999999</v>
      </c>
      <c r="C192" s="20">
        <v>53373.000099999997</v>
      </c>
      <c r="D192" s="21">
        <v>44627.636899999998</v>
      </c>
      <c r="E192" s="21">
        <v>48772.5504</v>
      </c>
      <c r="F192" s="86">
        <v>58231.631800000003</v>
      </c>
      <c r="G192" s="21">
        <v>63739.677900000002</v>
      </c>
      <c r="H192" s="21">
        <v>54191.299599999998</v>
      </c>
      <c r="I192" s="22">
        <v>13.96</v>
      </c>
      <c r="J192" s="22">
        <v>10.4</v>
      </c>
      <c r="K192" s="22">
        <v>17.2</v>
      </c>
      <c r="L192" s="22">
        <v>174.1035</v>
      </c>
      <c r="M192" s="7"/>
      <c r="N192" s="59"/>
      <c r="O192" s="59"/>
      <c r="P192" s="59"/>
      <c r="Q192" s="8"/>
      <c r="R192" s="8"/>
      <c r="S192" s="8"/>
      <c r="T192" s="8"/>
      <c r="U192" s="8"/>
    </row>
    <row r="193" spans="1:21" s="17" customFormat="1" ht="13.15" customHeight="1">
      <c r="A193" s="18" t="s">
        <v>1153</v>
      </c>
      <c r="B193" s="19">
        <v>0.61140000000000005</v>
      </c>
      <c r="C193" s="20">
        <v>50265.018700000001</v>
      </c>
      <c r="D193" s="21">
        <v>44364.222999999998</v>
      </c>
      <c r="E193" s="21">
        <v>47119.065300000002</v>
      </c>
      <c r="F193" s="86">
        <v>54686.837800000001</v>
      </c>
      <c r="G193" s="21">
        <v>62279.535499999998</v>
      </c>
      <c r="H193" s="21">
        <v>52435.856399999997</v>
      </c>
      <c r="I193" s="22">
        <v>11.63</v>
      </c>
      <c r="J193" s="22">
        <v>9.48</v>
      </c>
      <c r="K193" s="22">
        <v>16.88</v>
      </c>
      <c r="L193" s="22">
        <v>175.1189</v>
      </c>
      <c r="M193" s="7"/>
      <c r="N193" s="59"/>
      <c r="O193" s="59"/>
      <c r="P193" s="59"/>
      <c r="Q193" s="8"/>
      <c r="R193" s="8"/>
      <c r="S193" s="8"/>
      <c r="T193" s="8"/>
      <c r="U193" s="8"/>
    </row>
    <row r="194" spans="1:21" s="17" customFormat="1" ht="13.15" customHeight="1">
      <c r="A194" s="18" t="s">
        <v>626</v>
      </c>
      <c r="B194" s="19">
        <v>27.524100000000001</v>
      </c>
      <c r="C194" s="20">
        <v>50695.3609</v>
      </c>
      <c r="D194" s="21">
        <v>42768.481200000002</v>
      </c>
      <c r="E194" s="21">
        <v>46409.039100000002</v>
      </c>
      <c r="F194" s="86">
        <v>55148.291700000002</v>
      </c>
      <c r="G194" s="21">
        <v>59833.061699999998</v>
      </c>
      <c r="H194" s="21">
        <v>51336.427499999998</v>
      </c>
      <c r="I194" s="22">
        <v>14.6</v>
      </c>
      <c r="J194" s="22">
        <v>8.41</v>
      </c>
      <c r="K194" s="22">
        <v>17.12</v>
      </c>
      <c r="L194" s="22">
        <v>174.011</v>
      </c>
      <c r="M194" s="7"/>
      <c r="N194" s="59"/>
      <c r="O194" s="59"/>
      <c r="P194" s="59"/>
      <c r="Q194" s="8"/>
      <c r="R194" s="8"/>
      <c r="S194" s="8"/>
      <c r="T194" s="8"/>
      <c r="U194" s="8"/>
    </row>
    <row r="195" spans="1:21" s="17" customFormat="1" ht="13.15" customHeight="1">
      <c r="A195" s="12" t="s">
        <v>627</v>
      </c>
      <c r="B195" s="13">
        <v>25.753900000000002</v>
      </c>
      <c r="C195" s="14">
        <v>51346.544800000003</v>
      </c>
      <c r="D195" s="15">
        <v>43364.0242</v>
      </c>
      <c r="E195" s="15">
        <v>47042.863499999999</v>
      </c>
      <c r="F195" s="86">
        <v>55219.5746</v>
      </c>
      <c r="G195" s="15">
        <v>58929.182200000003</v>
      </c>
      <c r="H195" s="15">
        <v>51407.293299999998</v>
      </c>
      <c r="I195" s="16">
        <v>13.9</v>
      </c>
      <c r="J195" s="16">
        <v>7.71</v>
      </c>
      <c r="K195" s="16">
        <v>17.149999999999999</v>
      </c>
      <c r="L195" s="16">
        <v>173.91929999999999</v>
      </c>
      <c r="M195" s="7"/>
      <c r="N195" s="59"/>
      <c r="O195" s="59"/>
      <c r="P195" s="59"/>
      <c r="Q195" s="8"/>
      <c r="R195" s="8"/>
      <c r="S195" s="8"/>
      <c r="T195" s="8"/>
      <c r="U195" s="8"/>
    </row>
    <row r="196" spans="1:21" s="17" customFormat="1" ht="13.15" customHeight="1">
      <c r="A196" s="18" t="s">
        <v>628</v>
      </c>
      <c r="B196" s="19">
        <v>25.511800000000001</v>
      </c>
      <c r="C196" s="20">
        <v>51393.576099999998</v>
      </c>
      <c r="D196" s="21">
        <v>43441.679199999999</v>
      </c>
      <c r="E196" s="21">
        <v>47109.725400000003</v>
      </c>
      <c r="F196" s="86">
        <v>55250.947800000002</v>
      </c>
      <c r="G196" s="21">
        <v>58964.558900000004</v>
      </c>
      <c r="H196" s="21">
        <v>51450.868399999999</v>
      </c>
      <c r="I196" s="22">
        <v>13.89</v>
      </c>
      <c r="J196" s="22">
        <v>7.72</v>
      </c>
      <c r="K196" s="22">
        <v>17.149999999999999</v>
      </c>
      <c r="L196" s="22">
        <v>173.92230000000001</v>
      </c>
      <c r="M196" s="7"/>
      <c r="N196" s="59"/>
      <c r="O196" s="59"/>
      <c r="P196" s="59"/>
      <c r="Q196" s="8"/>
      <c r="R196" s="8"/>
      <c r="S196" s="8"/>
      <c r="T196" s="8"/>
      <c r="U196" s="8"/>
    </row>
    <row r="197" spans="1:21" s="17" customFormat="1" ht="13.15" customHeight="1">
      <c r="A197" s="18" t="s">
        <v>1154</v>
      </c>
      <c r="B197" s="19">
        <v>0.22800000000000001</v>
      </c>
      <c r="C197" s="20">
        <v>45680.655200000001</v>
      </c>
      <c r="D197" s="21">
        <v>38620.082799999996</v>
      </c>
      <c r="E197" s="21">
        <v>42400.821300000003</v>
      </c>
      <c r="F197" s="86">
        <v>49269.211799999997</v>
      </c>
      <c r="G197" s="21">
        <v>53945.792099999999</v>
      </c>
      <c r="H197" s="21">
        <v>46106.7978</v>
      </c>
      <c r="I197" s="22">
        <v>14.46</v>
      </c>
      <c r="J197" s="22">
        <v>5.58</v>
      </c>
      <c r="K197" s="22">
        <v>17.420000000000002</v>
      </c>
      <c r="L197" s="22">
        <v>173.54339999999999</v>
      </c>
      <c r="M197" s="7"/>
      <c r="N197" s="59"/>
      <c r="O197" s="59"/>
      <c r="P197" s="59"/>
      <c r="Q197" s="8"/>
      <c r="R197" s="8"/>
      <c r="S197" s="8"/>
      <c r="T197" s="8"/>
      <c r="U197" s="8"/>
    </row>
    <row r="198" spans="1:21" s="17" customFormat="1" ht="13.15" customHeight="1">
      <c r="A198" s="12" t="s">
        <v>197</v>
      </c>
      <c r="B198" s="13">
        <v>26.004300000000001</v>
      </c>
      <c r="C198" s="14">
        <v>40251.566500000001</v>
      </c>
      <c r="D198" s="15">
        <v>35611.4067</v>
      </c>
      <c r="E198" s="15">
        <v>37785.693500000001</v>
      </c>
      <c r="F198" s="86">
        <v>43090.056900000003</v>
      </c>
      <c r="G198" s="15">
        <v>46486.703600000001</v>
      </c>
      <c r="H198" s="15">
        <v>40921.379800000002</v>
      </c>
      <c r="I198" s="16">
        <v>12.8</v>
      </c>
      <c r="J198" s="16">
        <v>3.45</v>
      </c>
      <c r="K198" s="16">
        <v>16.059999999999999</v>
      </c>
      <c r="L198" s="16">
        <v>173.667</v>
      </c>
      <c r="M198" s="7"/>
      <c r="N198" s="59"/>
      <c r="O198" s="59"/>
      <c r="P198" s="59"/>
      <c r="Q198" s="8"/>
      <c r="R198" s="8"/>
      <c r="S198" s="8"/>
      <c r="T198" s="8"/>
      <c r="U198" s="8"/>
    </row>
    <row r="199" spans="1:21" s="17" customFormat="1" ht="13.15" customHeight="1">
      <c r="A199" s="12" t="s">
        <v>198</v>
      </c>
      <c r="B199" s="13">
        <v>0.49719999999999998</v>
      </c>
      <c r="C199" s="14">
        <v>52051.202899999997</v>
      </c>
      <c r="D199" s="15">
        <v>38076.582399999999</v>
      </c>
      <c r="E199" s="15">
        <v>44869.074500000002</v>
      </c>
      <c r="F199" s="86">
        <v>56861.510999999999</v>
      </c>
      <c r="G199" s="15">
        <v>62197.997900000002</v>
      </c>
      <c r="H199" s="15">
        <v>51651.825499999999</v>
      </c>
      <c r="I199" s="16">
        <v>11.1</v>
      </c>
      <c r="J199" s="16">
        <v>12.28</v>
      </c>
      <c r="K199" s="16">
        <v>12.46</v>
      </c>
      <c r="L199" s="16">
        <v>173.41460000000001</v>
      </c>
      <c r="M199" s="7"/>
      <c r="N199" s="59"/>
      <c r="O199" s="59"/>
      <c r="P199" s="59"/>
      <c r="Q199" s="8"/>
      <c r="R199" s="8"/>
      <c r="S199" s="8"/>
      <c r="T199" s="8"/>
      <c r="U199" s="8"/>
    </row>
    <row r="200" spans="1:21" s="17" customFormat="1" ht="13.15" customHeight="1">
      <c r="A200" s="18" t="s">
        <v>1155</v>
      </c>
      <c r="B200" s="19">
        <v>6.5000000000000002E-2</v>
      </c>
      <c r="C200" s="20">
        <v>45114.9015</v>
      </c>
      <c r="D200" s="21">
        <v>29252.8472</v>
      </c>
      <c r="E200" s="21">
        <v>35520.400399999999</v>
      </c>
      <c r="F200" s="86">
        <v>49276.318700000003</v>
      </c>
      <c r="G200" s="21">
        <v>58328.353000000003</v>
      </c>
      <c r="H200" s="21">
        <v>45134.1077</v>
      </c>
      <c r="I200" s="22">
        <v>8.4700000000000006</v>
      </c>
      <c r="J200" s="22">
        <v>11.29</v>
      </c>
      <c r="K200" s="22">
        <v>12.98</v>
      </c>
      <c r="L200" s="22">
        <v>172.4657</v>
      </c>
      <c r="M200" s="7"/>
      <c r="N200" s="59"/>
      <c r="O200" s="59"/>
      <c r="P200" s="59"/>
      <c r="Q200" s="8"/>
      <c r="R200" s="8"/>
      <c r="S200" s="8"/>
      <c r="T200" s="8"/>
      <c r="U200" s="8"/>
    </row>
    <row r="201" spans="1:21" s="17" customFormat="1" ht="13.15" customHeight="1">
      <c r="A201" s="18" t="s">
        <v>1156</v>
      </c>
      <c r="B201" s="19">
        <v>0.2969</v>
      </c>
      <c r="C201" s="20">
        <v>53903.8436</v>
      </c>
      <c r="D201" s="21">
        <v>42738.685799999999</v>
      </c>
      <c r="E201" s="21">
        <v>49136.3505</v>
      </c>
      <c r="F201" s="86">
        <v>58155.516600000003</v>
      </c>
      <c r="G201" s="21">
        <v>65020.816800000001</v>
      </c>
      <c r="H201" s="21">
        <v>54511.310400000002</v>
      </c>
      <c r="I201" s="22">
        <v>11.49</v>
      </c>
      <c r="J201" s="22">
        <v>12.26</v>
      </c>
      <c r="K201" s="22">
        <v>12.14</v>
      </c>
      <c r="L201" s="22">
        <v>173.6969</v>
      </c>
      <c r="M201" s="7"/>
      <c r="N201" s="59"/>
      <c r="O201" s="59"/>
      <c r="P201" s="59"/>
      <c r="Q201" s="8"/>
      <c r="R201" s="8"/>
      <c r="S201" s="8"/>
      <c r="T201" s="8"/>
      <c r="U201" s="8"/>
    </row>
    <row r="202" spans="1:21" s="17" customFormat="1" ht="13.15" customHeight="1">
      <c r="A202" s="18" t="s">
        <v>1157</v>
      </c>
      <c r="B202" s="19">
        <v>8.4099999999999994E-2</v>
      </c>
      <c r="C202" s="20">
        <v>51578.185599999997</v>
      </c>
      <c r="D202" s="21">
        <v>43012.688300000002</v>
      </c>
      <c r="E202" s="21">
        <v>45064.952899999997</v>
      </c>
      <c r="F202" s="86">
        <v>55639.992100000003</v>
      </c>
      <c r="G202" s="21">
        <v>61080.506000000001</v>
      </c>
      <c r="H202" s="21">
        <v>51483.502200000003</v>
      </c>
      <c r="I202" s="22">
        <v>12.75</v>
      </c>
      <c r="J202" s="22">
        <v>13.29</v>
      </c>
      <c r="K202" s="22">
        <v>14.06</v>
      </c>
      <c r="L202" s="22">
        <v>173.60400000000001</v>
      </c>
      <c r="M202" s="7"/>
      <c r="N202" s="59"/>
      <c r="O202" s="59"/>
      <c r="P202" s="59"/>
      <c r="Q202" s="8"/>
      <c r="R202" s="8"/>
      <c r="S202" s="8"/>
      <c r="T202" s="8"/>
      <c r="U202" s="8"/>
    </row>
    <row r="203" spans="1:21" s="17" customFormat="1" ht="13.15" customHeight="1">
      <c r="A203" s="18" t="s">
        <v>629</v>
      </c>
      <c r="B203" s="19">
        <v>2.9409999999999998</v>
      </c>
      <c r="C203" s="20">
        <v>47359.523000000001</v>
      </c>
      <c r="D203" s="21">
        <v>39558.9905</v>
      </c>
      <c r="E203" s="21">
        <v>43120.380599999997</v>
      </c>
      <c r="F203" s="86">
        <v>52148.554300000003</v>
      </c>
      <c r="G203" s="21">
        <v>58736.885999999999</v>
      </c>
      <c r="H203" s="21">
        <v>48323.669399999999</v>
      </c>
      <c r="I203" s="22">
        <v>10.44</v>
      </c>
      <c r="J203" s="22">
        <v>14.65</v>
      </c>
      <c r="K203" s="22">
        <v>16.18</v>
      </c>
      <c r="L203" s="22">
        <v>174.22579999999999</v>
      </c>
      <c r="M203" s="7"/>
      <c r="N203" s="59"/>
      <c r="O203" s="59"/>
      <c r="P203" s="59"/>
      <c r="Q203" s="8"/>
      <c r="R203" s="8"/>
      <c r="S203" s="8"/>
      <c r="T203" s="8"/>
      <c r="U203" s="8"/>
    </row>
    <row r="204" spans="1:21" s="17" customFormat="1" ht="13.15" customHeight="1">
      <c r="A204" s="18" t="s">
        <v>1158</v>
      </c>
      <c r="B204" s="19">
        <v>0.87970000000000004</v>
      </c>
      <c r="C204" s="20">
        <v>40964.744500000001</v>
      </c>
      <c r="D204" s="21">
        <v>35312.239300000001</v>
      </c>
      <c r="E204" s="21">
        <v>37775.816299999999</v>
      </c>
      <c r="F204" s="86">
        <v>44046.316400000003</v>
      </c>
      <c r="G204" s="21">
        <v>46537.063999999998</v>
      </c>
      <c r="H204" s="21">
        <v>41095.053999999996</v>
      </c>
      <c r="I204" s="22">
        <v>2.57</v>
      </c>
      <c r="J204" s="22">
        <v>17.09</v>
      </c>
      <c r="K204" s="22">
        <v>15.63</v>
      </c>
      <c r="L204" s="22">
        <v>173.3991</v>
      </c>
      <c r="M204" s="7"/>
      <c r="N204" s="59"/>
      <c r="O204" s="59"/>
      <c r="P204" s="59"/>
      <c r="Q204" s="8"/>
      <c r="R204" s="8"/>
      <c r="S204" s="8"/>
      <c r="T204" s="8"/>
      <c r="U204" s="8"/>
    </row>
    <row r="205" spans="1:21" s="17" customFormat="1" ht="13.15" customHeight="1">
      <c r="A205" s="12" t="s">
        <v>1159</v>
      </c>
      <c r="B205" s="13">
        <v>3.4099999999999998E-2</v>
      </c>
      <c r="C205" s="14">
        <v>48091.526100000003</v>
      </c>
      <c r="D205" s="15">
        <v>39480.717799999999</v>
      </c>
      <c r="E205" s="15">
        <v>43569.3969</v>
      </c>
      <c r="F205" s="86">
        <v>51640.281000000003</v>
      </c>
      <c r="G205" s="15">
        <v>60738.272100000002</v>
      </c>
      <c r="H205" s="15">
        <v>48877.487300000001</v>
      </c>
      <c r="I205" s="16">
        <v>12.07</v>
      </c>
      <c r="J205" s="16">
        <v>6.63</v>
      </c>
      <c r="K205" s="16">
        <v>15.98</v>
      </c>
      <c r="L205" s="16">
        <v>173.9913</v>
      </c>
      <c r="M205" s="7"/>
      <c r="N205" s="59"/>
      <c r="O205" s="59"/>
      <c r="P205" s="59"/>
      <c r="Q205" s="8"/>
      <c r="R205" s="8"/>
      <c r="S205" s="8"/>
      <c r="T205" s="8"/>
      <c r="U205" s="8"/>
    </row>
    <row r="206" spans="1:21" s="17" customFormat="1" ht="13.15" customHeight="1">
      <c r="A206" s="12" t="s">
        <v>630</v>
      </c>
      <c r="B206" s="13">
        <v>3.1608999999999998</v>
      </c>
      <c r="C206" s="14">
        <v>47368.598100000003</v>
      </c>
      <c r="D206" s="15">
        <v>40527.9948</v>
      </c>
      <c r="E206" s="15">
        <v>43971.615299999998</v>
      </c>
      <c r="F206" s="86">
        <v>50940.448700000001</v>
      </c>
      <c r="G206" s="15">
        <v>55575.998299999999</v>
      </c>
      <c r="H206" s="15">
        <v>47989.890800000001</v>
      </c>
      <c r="I206" s="16">
        <v>11.73</v>
      </c>
      <c r="J206" s="16">
        <v>4.8600000000000003</v>
      </c>
      <c r="K206" s="16">
        <v>16.96</v>
      </c>
      <c r="L206" s="16">
        <v>174.40780000000001</v>
      </c>
      <c r="M206" s="7"/>
      <c r="N206" s="59"/>
      <c r="O206" s="59"/>
      <c r="P206" s="59"/>
      <c r="Q206" s="8"/>
      <c r="R206" s="8"/>
      <c r="S206" s="8"/>
      <c r="T206" s="8"/>
      <c r="U206" s="8"/>
    </row>
    <row r="207" spans="1:21" s="17" customFormat="1" ht="13.15" customHeight="1">
      <c r="A207" s="12" t="s">
        <v>631</v>
      </c>
      <c r="B207" s="13">
        <v>1.4896</v>
      </c>
      <c r="C207" s="14">
        <v>47640.310299999997</v>
      </c>
      <c r="D207" s="15">
        <v>40756.995999999999</v>
      </c>
      <c r="E207" s="15">
        <v>43786.744500000001</v>
      </c>
      <c r="F207" s="86">
        <v>51904.543799999999</v>
      </c>
      <c r="G207" s="15">
        <v>55996.436999999998</v>
      </c>
      <c r="H207" s="15">
        <v>48183.873099999997</v>
      </c>
      <c r="I207" s="16">
        <v>12.3</v>
      </c>
      <c r="J207" s="16">
        <v>5.08</v>
      </c>
      <c r="K207" s="16">
        <v>16.84</v>
      </c>
      <c r="L207" s="16">
        <v>174.3587</v>
      </c>
      <c r="M207" s="7"/>
      <c r="N207" s="59"/>
      <c r="O207" s="59"/>
      <c r="P207" s="59"/>
      <c r="Q207" s="8"/>
      <c r="R207" s="8"/>
      <c r="S207" s="8"/>
      <c r="T207" s="8"/>
      <c r="U207" s="8"/>
    </row>
    <row r="208" spans="1:21" s="17" customFormat="1" ht="13.15" customHeight="1">
      <c r="A208" s="12" t="s">
        <v>199</v>
      </c>
      <c r="B208" s="13">
        <v>13.5594</v>
      </c>
      <c r="C208" s="14">
        <v>42152.812400000003</v>
      </c>
      <c r="D208" s="15">
        <v>36131.248899999999</v>
      </c>
      <c r="E208" s="15">
        <v>38917.811900000001</v>
      </c>
      <c r="F208" s="86">
        <v>46807.079899999997</v>
      </c>
      <c r="G208" s="15">
        <v>53261.886200000001</v>
      </c>
      <c r="H208" s="15">
        <v>43704.458400000003</v>
      </c>
      <c r="I208" s="16">
        <v>11.97</v>
      </c>
      <c r="J208" s="16">
        <v>6.75</v>
      </c>
      <c r="K208" s="16">
        <v>16.579999999999998</v>
      </c>
      <c r="L208" s="16">
        <v>174.1241</v>
      </c>
      <c r="M208" s="7"/>
      <c r="N208" s="59"/>
      <c r="O208" s="59"/>
      <c r="P208" s="59"/>
      <c r="Q208" s="8"/>
      <c r="R208" s="8"/>
      <c r="S208" s="8"/>
      <c r="T208" s="8"/>
      <c r="U208" s="8"/>
    </row>
    <row r="209" spans="1:21" s="17" customFormat="1" ht="13.15" customHeight="1">
      <c r="A209" s="18" t="s">
        <v>632</v>
      </c>
      <c r="B209" s="19">
        <v>1.6255999999999999</v>
      </c>
      <c r="C209" s="20">
        <v>50248.856099999997</v>
      </c>
      <c r="D209" s="21">
        <v>40522.4159</v>
      </c>
      <c r="E209" s="21">
        <v>45054.869500000001</v>
      </c>
      <c r="F209" s="86">
        <v>55233.111900000004</v>
      </c>
      <c r="G209" s="21">
        <v>62928.910100000001</v>
      </c>
      <c r="H209" s="21">
        <v>51194.079899999997</v>
      </c>
      <c r="I209" s="22">
        <v>10.91</v>
      </c>
      <c r="J209" s="22">
        <v>9.4600000000000009</v>
      </c>
      <c r="K209" s="22">
        <v>16.95</v>
      </c>
      <c r="L209" s="22">
        <v>174.2227</v>
      </c>
      <c r="M209" s="7"/>
      <c r="N209" s="59"/>
      <c r="O209" s="59"/>
      <c r="P209" s="59"/>
      <c r="Q209" s="8"/>
      <c r="R209" s="8"/>
      <c r="S209" s="8"/>
      <c r="T209" s="8"/>
      <c r="U209" s="8"/>
    </row>
    <row r="210" spans="1:21" s="17" customFormat="1" ht="13.15" customHeight="1">
      <c r="A210" s="18" t="s">
        <v>1160</v>
      </c>
      <c r="B210" s="19">
        <v>0.10100000000000001</v>
      </c>
      <c r="C210" s="20">
        <v>45190.912799999998</v>
      </c>
      <c r="D210" s="21">
        <v>32665.098000000002</v>
      </c>
      <c r="E210" s="21">
        <v>40868.452499999999</v>
      </c>
      <c r="F210" s="86">
        <v>54144.841699999997</v>
      </c>
      <c r="G210" s="21">
        <v>58014.993699999999</v>
      </c>
      <c r="H210" s="21">
        <v>46246.269800000002</v>
      </c>
      <c r="I210" s="22">
        <v>3.38</v>
      </c>
      <c r="J210" s="22">
        <v>13.92</v>
      </c>
      <c r="K210" s="22">
        <v>12.27</v>
      </c>
      <c r="L210" s="22">
        <v>173.61369999999999</v>
      </c>
      <c r="M210" s="7"/>
      <c r="N210" s="59"/>
      <c r="O210" s="59"/>
      <c r="P210" s="59"/>
      <c r="Q210" s="8"/>
      <c r="R210" s="8"/>
      <c r="S210" s="8"/>
      <c r="T210" s="8"/>
      <c r="U210" s="8"/>
    </row>
    <row r="211" spans="1:21" s="17" customFormat="1" ht="13.15" customHeight="1">
      <c r="A211" s="18" t="s">
        <v>633</v>
      </c>
      <c r="B211" s="19">
        <v>9.4598999999999993</v>
      </c>
      <c r="C211" s="20">
        <v>41443.462699999996</v>
      </c>
      <c r="D211" s="21">
        <v>36332.237300000001</v>
      </c>
      <c r="E211" s="21">
        <v>38709.4709</v>
      </c>
      <c r="F211" s="86">
        <v>44851.852200000001</v>
      </c>
      <c r="G211" s="21">
        <v>49484.8989</v>
      </c>
      <c r="H211" s="21">
        <v>42343.736400000002</v>
      </c>
      <c r="I211" s="22">
        <v>12.58</v>
      </c>
      <c r="J211" s="22">
        <v>5.29</v>
      </c>
      <c r="K211" s="22">
        <v>17.03</v>
      </c>
      <c r="L211" s="22">
        <v>174.08150000000001</v>
      </c>
      <c r="M211" s="7"/>
      <c r="N211" s="59"/>
      <c r="O211" s="59"/>
      <c r="P211" s="59"/>
      <c r="Q211" s="8"/>
      <c r="R211" s="8"/>
      <c r="S211" s="8"/>
      <c r="T211" s="8"/>
      <c r="U211" s="8"/>
    </row>
    <row r="212" spans="1:21" s="17" customFormat="1" ht="13.15" customHeight="1">
      <c r="A212" s="18" t="s">
        <v>634</v>
      </c>
      <c r="B212" s="19">
        <v>1.5677000000000001</v>
      </c>
      <c r="C212" s="20">
        <v>41852.9182</v>
      </c>
      <c r="D212" s="21">
        <v>35655.114399999999</v>
      </c>
      <c r="E212" s="21">
        <v>38444.028100000003</v>
      </c>
      <c r="F212" s="86">
        <v>46436.009100000003</v>
      </c>
      <c r="G212" s="21">
        <v>53168.859600000003</v>
      </c>
      <c r="H212" s="21">
        <v>43738.464800000002</v>
      </c>
      <c r="I212" s="22">
        <v>11.23</v>
      </c>
      <c r="J212" s="22">
        <v>9.61</v>
      </c>
      <c r="K212" s="22">
        <v>15.23</v>
      </c>
      <c r="L212" s="22">
        <v>174.3836</v>
      </c>
      <c r="M212" s="7"/>
      <c r="N212" s="59"/>
      <c r="O212" s="59"/>
      <c r="P212" s="59"/>
      <c r="Q212" s="8"/>
      <c r="R212" s="8"/>
      <c r="S212" s="8"/>
      <c r="T212" s="8"/>
      <c r="U212" s="8"/>
    </row>
    <row r="213" spans="1:21" s="17" customFormat="1" ht="13.15" customHeight="1">
      <c r="A213" s="12" t="s">
        <v>200</v>
      </c>
      <c r="B213" s="13">
        <v>3.4839000000000002</v>
      </c>
      <c r="C213" s="14">
        <v>47817.366800000003</v>
      </c>
      <c r="D213" s="15">
        <v>36344.800900000002</v>
      </c>
      <c r="E213" s="15">
        <v>41362.825199999999</v>
      </c>
      <c r="F213" s="86">
        <v>56438.667300000001</v>
      </c>
      <c r="G213" s="15">
        <v>67220.577300000004</v>
      </c>
      <c r="H213" s="15">
        <v>50628.2503</v>
      </c>
      <c r="I213" s="16">
        <v>12.15</v>
      </c>
      <c r="J213" s="16">
        <v>17.100000000000001</v>
      </c>
      <c r="K213" s="16">
        <v>10.99</v>
      </c>
      <c r="L213" s="16">
        <v>173.79759999999999</v>
      </c>
      <c r="M213" s="7"/>
      <c r="N213" s="59"/>
      <c r="O213" s="59"/>
      <c r="P213" s="59"/>
      <c r="Q213" s="8"/>
      <c r="R213" s="8"/>
      <c r="S213" s="8"/>
      <c r="T213" s="8"/>
      <c r="U213" s="8"/>
    </row>
    <row r="214" spans="1:21" s="17" customFormat="1" ht="13.15" customHeight="1">
      <c r="A214" s="18" t="s">
        <v>201</v>
      </c>
      <c r="B214" s="19">
        <v>1.7161999999999999</v>
      </c>
      <c r="C214" s="20">
        <v>46054.0622</v>
      </c>
      <c r="D214" s="21">
        <v>35709.399700000002</v>
      </c>
      <c r="E214" s="21">
        <v>40365.874400000001</v>
      </c>
      <c r="F214" s="86">
        <v>53967.0196</v>
      </c>
      <c r="G214" s="21">
        <v>63395.377999999997</v>
      </c>
      <c r="H214" s="21">
        <v>48400.0815</v>
      </c>
      <c r="I214" s="22">
        <v>12.7</v>
      </c>
      <c r="J214" s="22">
        <v>16.48</v>
      </c>
      <c r="K214" s="22">
        <v>10.41</v>
      </c>
      <c r="L214" s="22">
        <v>173.56700000000001</v>
      </c>
      <c r="M214" s="7"/>
      <c r="N214" s="59"/>
      <c r="O214" s="59"/>
      <c r="P214" s="59"/>
      <c r="Q214" s="8"/>
      <c r="R214" s="8"/>
      <c r="S214" s="8"/>
      <c r="T214" s="8"/>
      <c r="U214" s="8"/>
    </row>
    <row r="215" spans="1:21" s="17" customFormat="1" ht="13.15" customHeight="1">
      <c r="A215" s="18" t="s">
        <v>845</v>
      </c>
      <c r="B215" s="19">
        <v>0.1212</v>
      </c>
      <c r="C215" s="20">
        <v>47211.987399999998</v>
      </c>
      <c r="D215" s="21">
        <v>39231.254099999998</v>
      </c>
      <c r="E215" s="21">
        <v>43448.645299999996</v>
      </c>
      <c r="F215" s="86">
        <v>52100.392200000002</v>
      </c>
      <c r="G215" s="21">
        <v>60391.548600000002</v>
      </c>
      <c r="H215" s="21">
        <v>49577.927100000001</v>
      </c>
      <c r="I215" s="22">
        <v>11.61</v>
      </c>
      <c r="J215" s="22">
        <v>14.02</v>
      </c>
      <c r="K215" s="22">
        <v>10.79</v>
      </c>
      <c r="L215" s="22">
        <v>175.01179999999999</v>
      </c>
      <c r="M215" s="7"/>
      <c r="N215" s="59"/>
      <c r="O215" s="59"/>
      <c r="P215" s="59"/>
      <c r="Q215" s="8"/>
      <c r="R215" s="8"/>
      <c r="S215" s="8"/>
      <c r="T215" s="8"/>
      <c r="U215" s="8"/>
    </row>
    <row r="216" spans="1:21" s="17" customFormat="1" ht="13.15" customHeight="1">
      <c r="A216" s="18" t="s">
        <v>846</v>
      </c>
      <c r="B216" s="19">
        <v>0.13600000000000001</v>
      </c>
      <c r="C216" s="20">
        <v>57817.3122</v>
      </c>
      <c r="D216" s="21">
        <v>43953.365400000002</v>
      </c>
      <c r="E216" s="21">
        <v>47351.849900000001</v>
      </c>
      <c r="F216" s="86">
        <v>69303.751999999993</v>
      </c>
      <c r="G216" s="21">
        <v>82463.390799999994</v>
      </c>
      <c r="H216" s="21">
        <v>59935.027399999999</v>
      </c>
      <c r="I216" s="22">
        <v>14.67</v>
      </c>
      <c r="J216" s="22">
        <v>17.170000000000002</v>
      </c>
      <c r="K216" s="22">
        <v>11.93</v>
      </c>
      <c r="L216" s="22">
        <v>173.88239999999999</v>
      </c>
      <c r="M216" s="7"/>
      <c r="N216" s="59"/>
      <c r="O216" s="59"/>
      <c r="P216" s="59"/>
      <c r="Q216" s="8"/>
      <c r="R216" s="8"/>
      <c r="S216" s="8"/>
      <c r="T216" s="8"/>
      <c r="U216" s="8"/>
    </row>
    <row r="217" spans="1:21" s="17" customFormat="1" ht="13.15" customHeight="1">
      <c r="A217" s="18" t="s">
        <v>847</v>
      </c>
      <c r="B217" s="19">
        <v>0.83799999999999997</v>
      </c>
      <c r="C217" s="20">
        <v>51384.280899999998</v>
      </c>
      <c r="D217" s="21">
        <v>39293.363899999997</v>
      </c>
      <c r="E217" s="21">
        <v>44612.9211</v>
      </c>
      <c r="F217" s="86">
        <v>59906.821000000004</v>
      </c>
      <c r="G217" s="21">
        <v>72070.690499999997</v>
      </c>
      <c r="H217" s="21">
        <v>54344.665500000003</v>
      </c>
      <c r="I217" s="22">
        <v>11.82</v>
      </c>
      <c r="J217" s="22">
        <v>18.21</v>
      </c>
      <c r="K217" s="22">
        <v>11.91</v>
      </c>
      <c r="L217" s="22">
        <v>173.87989999999999</v>
      </c>
      <c r="M217" s="7"/>
      <c r="N217" s="59"/>
      <c r="O217" s="59"/>
      <c r="P217" s="59"/>
      <c r="Q217" s="8"/>
      <c r="R217" s="8"/>
      <c r="S217" s="8"/>
      <c r="T217" s="8"/>
      <c r="U217" s="8"/>
    </row>
    <row r="218" spans="1:21" s="17" customFormat="1" ht="13.15" customHeight="1">
      <c r="A218" s="18" t="s">
        <v>848</v>
      </c>
      <c r="B218" s="19">
        <v>3.4599999999999999E-2</v>
      </c>
      <c r="C218" s="20">
        <v>56187.857799999998</v>
      </c>
      <c r="D218" s="21">
        <v>38393.454700000002</v>
      </c>
      <c r="E218" s="21">
        <v>45747.717100000002</v>
      </c>
      <c r="F218" s="86">
        <v>67199.112399999998</v>
      </c>
      <c r="G218" s="21">
        <v>88755.763200000001</v>
      </c>
      <c r="H218" s="21">
        <v>60597.178399999997</v>
      </c>
      <c r="I218" s="22">
        <v>22.53</v>
      </c>
      <c r="J218" s="22">
        <v>16.149999999999999</v>
      </c>
      <c r="K218" s="22">
        <v>12.3</v>
      </c>
      <c r="L218" s="22">
        <v>173.31120000000001</v>
      </c>
      <c r="M218" s="7"/>
      <c r="N218" s="59"/>
      <c r="O218" s="59"/>
      <c r="P218" s="59"/>
      <c r="Q218" s="8"/>
      <c r="R218" s="8"/>
      <c r="S218" s="8"/>
      <c r="T218" s="8"/>
      <c r="U218" s="8"/>
    </row>
    <row r="219" spans="1:21" s="17" customFormat="1" ht="13.15" customHeight="1">
      <c r="A219" s="12" t="s">
        <v>204</v>
      </c>
      <c r="B219" s="13">
        <v>0.29720000000000002</v>
      </c>
      <c r="C219" s="14">
        <v>54017.997900000002</v>
      </c>
      <c r="D219" s="15">
        <v>40728.591699999997</v>
      </c>
      <c r="E219" s="15">
        <v>46129.147599999997</v>
      </c>
      <c r="F219" s="86">
        <v>63353.085700000003</v>
      </c>
      <c r="G219" s="15">
        <v>75465.061400000006</v>
      </c>
      <c r="H219" s="15">
        <v>56841.703099999999</v>
      </c>
      <c r="I219" s="16">
        <v>9.5500000000000007</v>
      </c>
      <c r="J219" s="16">
        <v>18.68</v>
      </c>
      <c r="K219" s="16">
        <v>11.93</v>
      </c>
      <c r="L219" s="16">
        <v>173.97470000000001</v>
      </c>
      <c r="M219" s="7"/>
      <c r="N219" s="59"/>
      <c r="O219" s="59"/>
      <c r="P219" s="59"/>
      <c r="Q219" s="8"/>
      <c r="R219" s="8"/>
      <c r="S219" s="8"/>
      <c r="T219" s="8"/>
      <c r="U219" s="8"/>
    </row>
    <row r="220" spans="1:21" s="17" customFormat="1" ht="13.15" customHeight="1">
      <c r="A220" s="18" t="s">
        <v>859</v>
      </c>
      <c r="B220" s="19">
        <v>0.2923</v>
      </c>
      <c r="C220" s="20">
        <v>54174.970699999998</v>
      </c>
      <c r="D220" s="21">
        <v>41255.426399999997</v>
      </c>
      <c r="E220" s="21">
        <v>46245.859199999999</v>
      </c>
      <c r="F220" s="86">
        <v>63368.271200000003</v>
      </c>
      <c r="G220" s="21">
        <v>75465.061400000006</v>
      </c>
      <c r="H220" s="21">
        <v>57020.991000000002</v>
      </c>
      <c r="I220" s="22">
        <v>9.58</v>
      </c>
      <c r="J220" s="22">
        <v>18.62</v>
      </c>
      <c r="K220" s="22">
        <v>11.93</v>
      </c>
      <c r="L220" s="22">
        <v>173.98159999999999</v>
      </c>
      <c r="M220" s="7"/>
      <c r="N220" s="59"/>
      <c r="O220" s="59"/>
      <c r="P220" s="59"/>
      <c r="Q220" s="8"/>
      <c r="R220" s="8"/>
      <c r="S220" s="8"/>
      <c r="T220" s="8"/>
      <c r="U220" s="8"/>
    </row>
    <row r="221" spans="1:21" s="17" customFormat="1" ht="13.15" customHeight="1">
      <c r="A221" s="12" t="s">
        <v>1161</v>
      </c>
      <c r="B221" s="13">
        <v>0.46260000000000001</v>
      </c>
      <c r="C221" s="14">
        <v>49117.386500000001</v>
      </c>
      <c r="D221" s="15">
        <v>35017.023999999998</v>
      </c>
      <c r="E221" s="15">
        <v>40845.431400000001</v>
      </c>
      <c r="F221" s="86">
        <v>61836.859499999999</v>
      </c>
      <c r="G221" s="15">
        <v>75647.401700000002</v>
      </c>
      <c r="H221" s="15">
        <v>53175.9372</v>
      </c>
      <c r="I221" s="16">
        <v>11.14</v>
      </c>
      <c r="J221" s="16">
        <v>22.5</v>
      </c>
      <c r="K221" s="16">
        <v>11.32</v>
      </c>
      <c r="L221" s="16">
        <v>172.26410000000001</v>
      </c>
      <c r="M221" s="7"/>
      <c r="N221" s="59"/>
      <c r="O221" s="59"/>
      <c r="P221" s="59"/>
      <c r="Q221" s="8"/>
      <c r="R221" s="8"/>
      <c r="S221" s="8"/>
      <c r="T221" s="8"/>
      <c r="U221" s="8"/>
    </row>
    <row r="222" spans="1:21" s="17" customFormat="1" ht="13.15" customHeight="1">
      <c r="A222" s="12" t="s">
        <v>205</v>
      </c>
      <c r="B222" s="13">
        <v>14.357100000000001</v>
      </c>
      <c r="C222" s="14">
        <v>53949.185700000002</v>
      </c>
      <c r="D222" s="15">
        <v>37203.0648</v>
      </c>
      <c r="E222" s="15">
        <v>43807.3727</v>
      </c>
      <c r="F222" s="86">
        <v>66067.134000000005</v>
      </c>
      <c r="G222" s="15">
        <v>77640.556500000006</v>
      </c>
      <c r="H222" s="15">
        <v>56587.250399999997</v>
      </c>
      <c r="I222" s="16">
        <v>9.68</v>
      </c>
      <c r="J222" s="16">
        <v>20.149999999999999</v>
      </c>
      <c r="K222" s="16">
        <v>11.69</v>
      </c>
      <c r="L222" s="16">
        <v>173.964</v>
      </c>
      <c r="M222" s="7"/>
      <c r="N222" s="59"/>
      <c r="O222" s="59"/>
      <c r="P222" s="59"/>
      <c r="Q222" s="8"/>
      <c r="R222" s="8"/>
      <c r="S222" s="8"/>
      <c r="T222" s="8"/>
      <c r="U222" s="8"/>
    </row>
    <row r="223" spans="1:21" s="17" customFormat="1" ht="13.15" customHeight="1">
      <c r="A223" s="18" t="s">
        <v>635</v>
      </c>
      <c r="B223" s="19">
        <v>2.3721999999999999</v>
      </c>
      <c r="C223" s="20">
        <v>48200.408600000002</v>
      </c>
      <c r="D223" s="21">
        <v>34611.619400000003</v>
      </c>
      <c r="E223" s="21">
        <v>39252.622000000003</v>
      </c>
      <c r="F223" s="86">
        <v>59578.84</v>
      </c>
      <c r="G223" s="21">
        <v>70503.544500000004</v>
      </c>
      <c r="H223" s="21">
        <v>50968.473299999998</v>
      </c>
      <c r="I223" s="22">
        <v>10.3</v>
      </c>
      <c r="J223" s="22">
        <v>16.18</v>
      </c>
      <c r="K223" s="22">
        <v>11.44</v>
      </c>
      <c r="L223" s="22">
        <v>174.73580000000001</v>
      </c>
      <c r="M223" s="7"/>
      <c r="N223" s="59"/>
      <c r="O223" s="59"/>
      <c r="P223" s="59"/>
      <c r="Q223" s="8"/>
      <c r="R223" s="8"/>
      <c r="S223" s="8"/>
      <c r="T223" s="8"/>
      <c r="U223" s="8"/>
    </row>
    <row r="224" spans="1:21" s="17" customFormat="1" ht="13.15" customHeight="1">
      <c r="A224" s="18" t="s">
        <v>862</v>
      </c>
      <c r="B224" s="19">
        <v>0.28770000000000001</v>
      </c>
      <c r="C224" s="20">
        <v>54916.7641</v>
      </c>
      <c r="D224" s="21">
        <v>41861.768400000001</v>
      </c>
      <c r="E224" s="21">
        <v>47842.322999999997</v>
      </c>
      <c r="F224" s="86">
        <v>65182.416299999997</v>
      </c>
      <c r="G224" s="21">
        <v>77772.124299999996</v>
      </c>
      <c r="H224" s="21">
        <v>58466.281199999998</v>
      </c>
      <c r="I224" s="22">
        <v>10.16</v>
      </c>
      <c r="J224" s="22">
        <v>18.77</v>
      </c>
      <c r="K224" s="22">
        <v>11.83</v>
      </c>
      <c r="L224" s="22">
        <v>174.3115</v>
      </c>
      <c r="M224" s="7"/>
      <c r="N224" s="59"/>
      <c r="O224" s="59"/>
      <c r="P224" s="59"/>
      <c r="Q224" s="8"/>
      <c r="R224" s="8"/>
      <c r="S224" s="8"/>
      <c r="T224" s="8"/>
      <c r="U224" s="8"/>
    </row>
    <row r="225" spans="1:21" s="17" customFormat="1" ht="13.15" customHeight="1">
      <c r="A225" s="18" t="s">
        <v>206</v>
      </c>
      <c r="B225" s="19">
        <v>0.35210000000000002</v>
      </c>
      <c r="C225" s="20">
        <v>50835.440199999997</v>
      </c>
      <c r="D225" s="21">
        <v>37626.801200000002</v>
      </c>
      <c r="E225" s="21">
        <v>42688.189299999998</v>
      </c>
      <c r="F225" s="86">
        <v>58814.2808</v>
      </c>
      <c r="G225" s="21">
        <v>73798.339699999997</v>
      </c>
      <c r="H225" s="21">
        <v>53447.859199999999</v>
      </c>
      <c r="I225" s="22">
        <v>6.82</v>
      </c>
      <c r="J225" s="22">
        <v>20.38</v>
      </c>
      <c r="K225" s="22">
        <v>11.16</v>
      </c>
      <c r="L225" s="22">
        <v>174.7184</v>
      </c>
      <c r="M225" s="7"/>
      <c r="N225" s="59"/>
      <c r="O225" s="59"/>
      <c r="P225" s="59"/>
      <c r="Q225" s="8"/>
      <c r="R225" s="8"/>
      <c r="S225" s="8"/>
      <c r="T225" s="8"/>
      <c r="U225" s="8"/>
    </row>
    <row r="226" spans="1:21" s="17" customFormat="1" ht="13.15" customHeight="1">
      <c r="A226" s="18" t="s">
        <v>636</v>
      </c>
      <c r="B226" s="19">
        <v>2.4197000000000002</v>
      </c>
      <c r="C226" s="20">
        <v>48727.392899999999</v>
      </c>
      <c r="D226" s="21">
        <v>37341.117899999997</v>
      </c>
      <c r="E226" s="21">
        <v>42928.800799999997</v>
      </c>
      <c r="F226" s="86">
        <v>58522.923499999997</v>
      </c>
      <c r="G226" s="21">
        <v>69151.8266</v>
      </c>
      <c r="H226" s="21">
        <v>51666.259299999998</v>
      </c>
      <c r="I226" s="22">
        <v>9.9700000000000006</v>
      </c>
      <c r="J226" s="22">
        <v>17.440000000000001</v>
      </c>
      <c r="K226" s="22">
        <v>11.52</v>
      </c>
      <c r="L226" s="22">
        <v>173.75219999999999</v>
      </c>
      <c r="M226" s="7"/>
      <c r="N226" s="59"/>
      <c r="O226" s="59"/>
      <c r="P226" s="59"/>
      <c r="Q226" s="8"/>
      <c r="R226" s="8"/>
      <c r="S226" s="8"/>
      <c r="T226" s="8"/>
      <c r="U226" s="8"/>
    </row>
    <row r="227" spans="1:21" s="17" customFormat="1" ht="13.15" customHeight="1">
      <c r="A227" s="18" t="s">
        <v>1162</v>
      </c>
      <c r="B227" s="19">
        <v>0.3957</v>
      </c>
      <c r="C227" s="20">
        <v>49469.0933</v>
      </c>
      <c r="D227" s="21">
        <v>34886.784399999997</v>
      </c>
      <c r="E227" s="21">
        <v>40629.293899999997</v>
      </c>
      <c r="F227" s="86">
        <v>59651.478199999998</v>
      </c>
      <c r="G227" s="21">
        <v>71873.445800000001</v>
      </c>
      <c r="H227" s="21">
        <v>52114.206700000002</v>
      </c>
      <c r="I227" s="22">
        <v>8.24</v>
      </c>
      <c r="J227" s="22">
        <v>18.260000000000002</v>
      </c>
      <c r="K227" s="22">
        <v>11.94</v>
      </c>
      <c r="L227" s="22">
        <v>174.10310000000001</v>
      </c>
      <c r="M227" s="7"/>
      <c r="N227" s="59"/>
      <c r="O227" s="59"/>
      <c r="P227" s="59"/>
      <c r="Q227" s="8"/>
      <c r="R227" s="8"/>
      <c r="S227" s="8"/>
      <c r="T227" s="8"/>
      <c r="U227" s="8"/>
    </row>
    <row r="228" spans="1:21" s="17" customFormat="1" ht="13.15" customHeight="1">
      <c r="A228" s="18" t="s">
        <v>637</v>
      </c>
      <c r="B228" s="19">
        <v>1.5746</v>
      </c>
      <c r="C228" s="20">
        <v>51389.414400000001</v>
      </c>
      <c r="D228" s="21">
        <v>37184.566700000003</v>
      </c>
      <c r="E228" s="21">
        <v>43580.402399999999</v>
      </c>
      <c r="F228" s="86">
        <v>59631.543899999997</v>
      </c>
      <c r="G228" s="21">
        <v>72229.798599999995</v>
      </c>
      <c r="H228" s="21">
        <v>53483.261700000003</v>
      </c>
      <c r="I228" s="22">
        <v>11.8</v>
      </c>
      <c r="J228" s="22">
        <v>15.56</v>
      </c>
      <c r="K228" s="22">
        <v>11.51</v>
      </c>
      <c r="L228" s="22">
        <v>173.6343</v>
      </c>
      <c r="M228" s="7"/>
      <c r="N228" s="59"/>
      <c r="O228" s="59"/>
      <c r="P228" s="59"/>
      <c r="Q228" s="8"/>
      <c r="R228" s="8"/>
      <c r="S228" s="8"/>
      <c r="T228" s="8"/>
      <c r="U228" s="8"/>
    </row>
    <row r="229" spans="1:21" s="17" customFormat="1" ht="13.15" customHeight="1">
      <c r="A229" s="18" t="s">
        <v>638</v>
      </c>
      <c r="B229" s="19">
        <v>1.4744999999999999</v>
      </c>
      <c r="C229" s="20">
        <v>57625.849099999999</v>
      </c>
      <c r="D229" s="21">
        <v>39880.222600000001</v>
      </c>
      <c r="E229" s="21">
        <v>47793.824500000002</v>
      </c>
      <c r="F229" s="86">
        <v>67164.098299999998</v>
      </c>
      <c r="G229" s="21">
        <v>80896.577399999995</v>
      </c>
      <c r="H229" s="21">
        <v>60207.967799999999</v>
      </c>
      <c r="I229" s="22">
        <v>10.91</v>
      </c>
      <c r="J229" s="22">
        <v>18.809999999999999</v>
      </c>
      <c r="K229" s="22">
        <v>10.85</v>
      </c>
      <c r="L229" s="22">
        <v>174.88990000000001</v>
      </c>
      <c r="M229" s="7"/>
      <c r="N229" s="59"/>
      <c r="O229" s="59"/>
      <c r="P229" s="59"/>
      <c r="Q229" s="8"/>
      <c r="R229" s="8"/>
      <c r="S229" s="8"/>
      <c r="T229" s="8"/>
      <c r="U229" s="8"/>
    </row>
    <row r="230" spans="1:21" s="17" customFormat="1" ht="13.15" customHeight="1">
      <c r="A230" s="12" t="s">
        <v>207</v>
      </c>
      <c r="B230" s="13">
        <v>0.78620000000000001</v>
      </c>
      <c r="C230" s="14">
        <v>48322.435599999997</v>
      </c>
      <c r="D230" s="15">
        <v>37730.407800000001</v>
      </c>
      <c r="E230" s="15">
        <v>42444.7808</v>
      </c>
      <c r="F230" s="86">
        <v>57364.588499999998</v>
      </c>
      <c r="G230" s="15">
        <v>67953.5815</v>
      </c>
      <c r="H230" s="15">
        <v>51381.912700000001</v>
      </c>
      <c r="I230" s="16">
        <v>10.28</v>
      </c>
      <c r="J230" s="16">
        <v>18.89</v>
      </c>
      <c r="K230" s="16">
        <v>11.04</v>
      </c>
      <c r="L230" s="16">
        <v>174.3904</v>
      </c>
      <c r="M230" s="7"/>
      <c r="N230" s="59"/>
      <c r="O230" s="59"/>
      <c r="P230" s="59"/>
      <c r="Q230" s="8"/>
      <c r="R230" s="8"/>
      <c r="S230" s="8"/>
      <c r="T230" s="8"/>
      <c r="U230" s="8"/>
    </row>
    <row r="231" spans="1:21" s="17" customFormat="1" ht="13.15" customHeight="1">
      <c r="A231" s="12" t="s">
        <v>208</v>
      </c>
      <c r="B231" s="13">
        <v>0.27100000000000002</v>
      </c>
      <c r="C231" s="14">
        <v>46781.389499999997</v>
      </c>
      <c r="D231" s="15">
        <v>36410.263099999996</v>
      </c>
      <c r="E231" s="15">
        <v>40784.605100000001</v>
      </c>
      <c r="F231" s="86">
        <v>55621.7117</v>
      </c>
      <c r="G231" s="15">
        <v>65010.390200000002</v>
      </c>
      <c r="H231" s="15">
        <v>49977.1057</v>
      </c>
      <c r="I231" s="16">
        <v>11.07</v>
      </c>
      <c r="J231" s="16">
        <v>16.010000000000002</v>
      </c>
      <c r="K231" s="16">
        <v>11.1</v>
      </c>
      <c r="L231" s="16">
        <v>174.9804</v>
      </c>
      <c r="M231" s="7"/>
      <c r="N231" s="59"/>
      <c r="O231" s="59"/>
      <c r="P231" s="59"/>
      <c r="Q231" s="8"/>
      <c r="R231" s="8"/>
      <c r="S231" s="8"/>
      <c r="T231" s="8"/>
      <c r="U231" s="8"/>
    </row>
    <row r="232" spans="1:21" s="17" customFormat="1" ht="13.15" customHeight="1">
      <c r="A232" s="12" t="s">
        <v>209</v>
      </c>
      <c r="B232" s="13">
        <v>0.20810000000000001</v>
      </c>
      <c r="C232" s="14">
        <v>45594.563300000002</v>
      </c>
      <c r="D232" s="15">
        <v>33620.480799999998</v>
      </c>
      <c r="E232" s="15">
        <v>38359.716</v>
      </c>
      <c r="F232" s="86">
        <v>53547.280200000001</v>
      </c>
      <c r="G232" s="15">
        <v>61272.1391</v>
      </c>
      <c r="H232" s="15">
        <v>47120.253799999999</v>
      </c>
      <c r="I232" s="16">
        <v>10.85</v>
      </c>
      <c r="J232" s="16">
        <v>18.93</v>
      </c>
      <c r="K232" s="16">
        <v>10.7</v>
      </c>
      <c r="L232" s="16">
        <v>174.012</v>
      </c>
      <c r="M232" s="7"/>
      <c r="N232" s="59"/>
      <c r="O232" s="59"/>
      <c r="P232" s="59"/>
      <c r="Q232" s="8"/>
      <c r="R232" s="8"/>
      <c r="S232" s="8"/>
      <c r="T232" s="8"/>
      <c r="U232" s="8"/>
    </row>
    <row r="233" spans="1:21" s="17" customFormat="1" ht="13.15" customHeight="1">
      <c r="A233" s="18" t="s">
        <v>210</v>
      </c>
      <c r="B233" s="19">
        <v>0.1236</v>
      </c>
      <c r="C233" s="20">
        <v>47156.0236</v>
      </c>
      <c r="D233" s="21">
        <v>34545.3796</v>
      </c>
      <c r="E233" s="21">
        <v>39154.169199999997</v>
      </c>
      <c r="F233" s="86">
        <v>56330.290500000003</v>
      </c>
      <c r="G233" s="21">
        <v>63826.532500000001</v>
      </c>
      <c r="H233" s="21">
        <v>49349.042999999998</v>
      </c>
      <c r="I233" s="22">
        <v>11.34</v>
      </c>
      <c r="J233" s="22">
        <v>19.600000000000001</v>
      </c>
      <c r="K233" s="22">
        <v>10.82</v>
      </c>
      <c r="L233" s="22">
        <v>174.3253</v>
      </c>
      <c r="M233" s="7"/>
      <c r="N233" s="59"/>
      <c r="O233" s="59"/>
      <c r="P233" s="59"/>
      <c r="Q233" s="8"/>
      <c r="R233" s="8"/>
      <c r="S233" s="8"/>
      <c r="T233" s="8"/>
      <c r="U233" s="8"/>
    </row>
    <row r="234" spans="1:21" s="17" customFormat="1" ht="13.15" customHeight="1">
      <c r="A234" s="18" t="s">
        <v>864</v>
      </c>
      <c r="B234" s="19">
        <v>7.8600000000000003E-2</v>
      </c>
      <c r="C234" s="20">
        <v>42393.5798</v>
      </c>
      <c r="D234" s="21">
        <v>33082.325199999999</v>
      </c>
      <c r="E234" s="21">
        <v>35029.171300000002</v>
      </c>
      <c r="F234" s="86">
        <v>48639.344400000002</v>
      </c>
      <c r="G234" s="21">
        <v>55873.243699999999</v>
      </c>
      <c r="H234" s="21">
        <v>43704.613100000002</v>
      </c>
      <c r="I234" s="22">
        <v>9.9700000000000006</v>
      </c>
      <c r="J234" s="22">
        <v>17.82</v>
      </c>
      <c r="K234" s="22">
        <v>10.42</v>
      </c>
      <c r="L234" s="22">
        <v>173.6748</v>
      </c>
      <c r="M234" s="7"/>
      <c r="N234" s="59"/>
      <c r="O234" s="59"/>
      <c r="P234" s="59"/>
      <c r="Q234" s="8"/>
      <c r="R234" s="8"/>
      <c r="S234" s="8"/>
      <c r="T234" s="8"/>
      <c r="U234" s="8"/>
    </row>
    <row r="235" spans="1:21" s="17" customFormat="1" ht="13.15" customHeight="1">
      <c r="A235" s="12" t="s">
        <v>211</v>
      </c>
      <c r="B235" s="13">
        <v>0.91369999999999996</v>
      </c>
      <c r="C235" s="14">
        <v>43704.482900000003</v>
      </c>
      <c r="D235" s="15">
        <v>29908.25</v>
      </c>
      <c r="E235" s="15">
        <v>36045.607600000003</v>
      </c>
      <c r="F235" s="86">
        <v>54324.592199999999</v>
      </c>
      <c r="G235" s="15">
        <v>65583.905599999998</v>
      </c>
      <c r="H235" s="15">
        <v>46779.443099999997</v>
      </c>
      <c r="I235" s="16">
        <v>10.52</v>
      </c>
      <c r="J235" s="16">
        <v>18.72</v>
      </c>
      <c r="K235" s="16">
        <v>11</v>
      </c>
      <c r="L235" s="16">
        <v>174.0027</v>
      </c>
      <c r="M235" s="7"/>
      <c r="N235" s="59"/>
      <c r="O235" s="59"/>
      <c r="P235" s="59"/>
      <c r="Q235" s="8"/>
      <c r="R235" s="8"/>
      <c r="S235" s="8"/>
      <c r="T235" s="8"/>
      <c r="U235" s="8"/>
    </row>
    <row r="236" spans="1:21" s="17" customFormat="1" ht="13.15" customHeight="1">
      <c r="A236" s="12" t="s">
        <v>216</v>
      </c>
      <c r="B236" s="13">
        <v>0.77549999999999997</v>
      </c>
      <c r="C236" s="14">
        <v>52201.017200000002</v>
      </c>
      <c r="D236" s="15">
        <v>38958.922100000003</v>
      </c>
      <c r="E236" s="15">
        <v>45021.103900000002</v>
      </c>
      <c r="F236" s="86">
        <v>60489.383300000001</v>
      </c>
      <c r="G236" s="15">
        <v>73692.1198</v>
      </c>
      <c r="H236" s="15">
        <v>55247.423499999997</v>
      </c>
      <c r="I236" s="16">
        <v>10.46</v>
      </c>
      <c r="J236" s="16">
        <v>19.37</v>
      </c>
      <c r="K236" s="16">
        <v>10.9</v>
      </c>
      <c r="L236" s="16">
        <v>174.17859999999999</v>
      </c>
      <c r="M236" s="7"/>
      <c r="N236" s="59"/>
      <c r="O236" s="59"/>
      <c r="P236" s="59"/>
      <c r="Q236" s="8"/>
      <c r="R236" s="8"/>
      <c r="S236" s="8"/>
      <c r="T236" s="8"/>
      <c r="U236" s="8"/>
    </row>
    <row r="237" spans="1:21" s="17" customFormat="1" ht="13.15" customHeight="1">
      <c r="A237" s="12" t="s">
        <v>219</v>
      </c>
      <c r="B237" s="13">
        <v>0.26029999999999998</v>
      </c>
      <c r="C237" s="14">
        <v>50273.912499999999</v>
      </c>
      <c r="D237" s="15">
        <v>36696.088900000002</v>
      </c>
      <c r="E237" s="15">
        <v>42615.277000000002</v>
      </c>
      <c r="F237" s="86">
        <v>60688.208100000003</v>
      </c>
      <c r="G237" s="15">
        <v>74076.519100000005</v>
      </c>
      <c r="H237" s="15">
        <v>53928.180200000003</v>
      </c>
      <c r="I237" s="16">
        <v>10.81</v>
      </c>
      <c r="J237" s="16">
        <v>19.93</v>
      </c>
      <c r="K237" s="16">
        <v>10.54</v>
      </c>
      <c r="L237" s="16">
        <v>175.61609999999999</v>
      </c>
      <c r="M237" s="7"/>
      <c r="N237" s="59"/>
      <c r="O237" s="59"/>
      <c r="P237" s="59"/>
      <c r="Q237" s="8"/>
      <c r="R237" s="8"/>
      <c r="S237" s="8"/>
      <c r="T237" s="8"/>
      <c r="U237" s="8"/>
    </row>
    <row r="238" spans="1:21" s="17" customFormat="1" ht="13.15" customHeight="1">
      <c r="A238" s="12" t="s">
        <v>221</v>
      </c>
      <c r="B238" s="13">
        <v>0.2828</v>
      </c>
      <c r="C238" s="14">
        <v>50565.38</v>
      </c>
      <c r="D238" s="15">
        <v>37927.689100000003</v>
      </c>
      <c r="E238" s="15">
        <v>43814.812599999997</v>
      </c>
      <c r="F238" s="86">
        <v>57188.775800000003</v>
      </c>
      <c r="G238" s="15">
        <v>66854.69</v>
      </c>
      <c r="H238" s="15">
        <v>52275.071300000003</v>
      </c>
      <c r="I238" s="16">
        <v>8.43</v>
      </c>
      <c r="J238" s="16">
        <v>19.43</v>
      </c>
      <c r="K238" s="16">
        <v>10.66</v>
      </c>
      <c r="L238" s="16">
        <v>174.93090000000001</v>
      </c>
      <c r="M238" s="7"/>
      <c r="N238" s="59"/>
      <c r="O238" s="59"/>
      <c r="P238" s="59"/>
      <c r="Q238" s="8"/>
      <c r="R238" s="8"/>
      <c r="S238" s="8"/>
      <c r="T238" s="8"/>
      <c r="U238" s="8"/>
    </row>
    <row r="239" spans="1:21" s="17" customFormat="1" ht="13.15" customHeight="1">
      <c r="A239" s="12" t="s">
        <v>222</v>
      </c>
      <c r="B239" s="13">
        <v>1.7526999999999999</v>
      </c>
      <c r="C239" s="14">
        <v>48073.409599999999</v>
      </c>
      <c r="D239" s="15">
        <v>37724.363400000002</v>
      </c>
      <c r="E239" s="15">
        <v>42326.216800000002</v>
      </c>
      <c r="F239" s="86">
        <v>56234.376799999998</v>
      </c>
      <c r="G239" s="15">
        <v>67200.181599999996</v>
      </c>
      <c r="H239" s="15">
        <v>50675.718999999997</v>
      </c>
      <c r="I239" s="16">
        <v>8.93</v>
      </c>
      <c r="J239" s="16">
        <v>18.190000000000001</v>
      </c>
      <c r="K239" s="16">
        <v>11.03</v>
      </c>
      <c r="L239" s="16">
        <v>174.22659999999999</v>
      </c>
      <c r="M239" s="7"/>
      <c r="N239" s="59"/>
      <c r="O239" s="59"/>
      <c r="P239" s="59"/>
      <c r="Q239" s="8"/>
      <c r="R239" s="8"/>
      <c r="S239" s="8"/>
      <c r="T239" s="8"/>
      <c r="U239" s="8"/>
    </row>
    <row r="240" spans="1:21" s="17" customFormat="1" ht="13.15" customHeight="1">
      <c r="A240" s="12" t="s">
        <v>223</v>
      </c>
      <c r="B240" s="13">
        <v>0.19040000000000001</v>
      </c>
      <c r="C240" s="14">
        <v>50131.808299999997</v>
      </c>
      <c r="D240" s="15">
        <v>38308.673999999999</v>
      </c>
      <c r="E240" s="15">
        <v>43875.716099999998</v>
      </c>
      <c r="F240" s="86">
        <v>58951.958200000001</v>
      </c>
      <c r="G240" s="15">
        <v>72482.657200000001</v>
      </c>
      <c r="H240" s="15">
        <v>53457.626799999998</v>
      </c>
      <c r="I240" s="16">
        <v>9.8000000000000007</v>
      </c>
      <c r="J240" s="16">
        <v>21.44</v>
      </c>
      <c r="K240" s="16">
        <v>11.1</v>
      </c>
      <c r="L240" s="16">
        <v>174.0155</v>
      </c>
      <c r="M240" s="7"/>
      <c r="N240" s="59"/>
      <c r="O240" s="59"/>
      <c r="P240" s="59"/>
      <c r="Q240" s="8"/>
      <c r="R240" s="8"/>
      <c r="S240" s="8"/>
      <c r="T240" s="8"/>
      <c r="U240" s="8"/>
    </row>
    <row r="241" spans="1:21" s="17" customFormat="1" ht="13.15" customHeight="1">
      <c r="A241" s="12" t="s">
        <v>224</v>
      </c>
      <c r="B241" s="13">
        <v>0.26200000000000001</v>
      </c>
      <c r="C241" s="14">
        <v>55943.2238</v>
      </c>
      <c r="D241" s="15">
        <v>43440.352400000003</v>
      </c>
      <c r="E241" s="15">
        <v>48939.482199999999</v>
      </c>
      <c r="F241" s="86">
        <v>67107.376600000003</v>
      </c>
      <c r="G241" s="15">
        <v>79526.922300000006</v>
      </c>
      <c r="H241" s="15">
        <v>58829.752099999998</v>
      </c>
      <c r="I241" s="16">
        <v>14.19</v>
      </c>
      <c r="J241" s="16">
        <v>20.16</v>
      </c>
      <c r="K241" s="16">
        <v>10.29</v>
      </c>
      <c r="L241" s="16">
        <v>174.04599999999999</v>
      </c>
      <c r="M241" s="7"/>
      <c r="N241" s="59"/>
      <c r="O241" s="59"/>
      <c r="P241" s="59"/>
      <c r="Q241" s="8"/>
      <c r="R241" s="8"/>
      <c r="S241" s="8"/>
      <c r="T241" s="8"/>
      <c r="U241" s="8"/>
    </row>
    <row r="242" spans="1:21" s="17" customFormat="1" ht="13.15" customHeight="1">
      <c r="A242" s="12" t="s">
        <v>1163</v>
      </c>
      <c r="B242" s="13">
        <v>8.14E-2</v>
      </c>
      <c r="C242" s="14">
        <v>38287.508900000001</v>
      </c>
      <c r="D242" s="15">
        <v>34192.599800000004</v>
      </c>
      <c r="E242" s="15">
        <v>35738.1679</v>
      </c>
      <c r="F242" s="86">
        <v>41766.343200000003</v>
      </c>
      <c r="G242" s="15">
        <v>47844.816299999999</v>
      </c>
      <c r="H242" s="15">
        <v>40209.9807</v>
      </c>
      <c r="I242" s="16">
        <v>14.41</v>
      </c>
      <c r="J242" s="16">
        <v>7.21</v>
      </c>
      <c r="K242" s="16">
        <v>11.03</v>
      </c>
      <c r="L242" s="16">
        <v>173.62540000000001</v>
      </c>
      <c r="M242" s="7"/>
      <c r="N242" s="59"/>
      <c r="O242" s="59"/>
      <c r="P242" s="59"/>
      <c r="Q242" s="8"/>
      <c r="R242" s="8"/>
      <c r="S242" s="8"/>
      <c r="T242" s="8"/>
      <c r="U242" s="8"/>
    </row>
    <row r="243" spans="1:21" s="17" customFormat="1" ht="13.15" customHeight="1">
      <c r="A243" s="18" t="s">
        <v>1164</v>
      </c>
      <c r="B243" s="19">
        <v>7.0999999999999994E-2</v>
      </c>
      <c r="C243" s="20">
        <v>37809.5697</v>
      </c>
      <c r="D243" s="21">
        <v>33819.520299999996</v>
      </c>
      <c r="E243" s="21">
        <v>35313.427799999998</v>
      </c>
      <c r="F243" s="86">
        <v>40032.020900000003</v>
      </c>
      <c r="G243" s="21">
        <v>42387.629399999998</v>
      </c>
      <c r="H243" s="21">
        <v>37921.013299999999</v>
      </c>
      <c r="I243" s="22">
        <v>15.29</v>
      </c>
      <c r="J243" s="22">
        <v>4.1100000000000003</v>
      </c>
      <c r="K243" s="22">
        <v>10.73</v>
      </c>
      <c r="L243" s="22">
        <v>173.37039999999999</v>
      </c>
      <c r="M243" s="7"/>
      <c r="N243" s="59"/>
      <c r="O243" s="59"/>
      <c r="P243" s="59"/>
      <c r="Q243" s="8"/>
      <c r="R243" s="8"/>
      <c r="S243" s="8"/>
      <c r="T243" s="8"/>
      <c r="U243" s="8"/>
    </row>
    <row r="244" spans="1:21" s="17" customFormat="1" ht="13.15" customHeight="1">
      <c r="A244" s="12" t="s">
        <v>639</v>
      </c>
      <c r="B244" s="13">
        <v>2.0669</v>
      </c>
      <c r="C244" s="14">
        <v>44975.164100000002</v>
      </c>
      <c r="D244" s="15">
        <v>37908.719499999999</v>
      </c>
      <c r="E244" s="15">
        <v>41219.194799999997</v>
      </c>
      <c r="F244" s="86">
        <v>48311.186099999999</v>
      </c>
      <c r="G244" s="15">
        <v>52275.220300000001</v>
      </c>
      <c r="H244" s="15">
        <v>45142.863899999997</v>
      </c>
      <c r="I244" s="16">
        <v>9.93</v>
      </c>
      <c r="J244" s="16">
        <v>8.93</v>
      </c>
      <c r="K244" s="16">
        <v>11.55</v>
      </c>
      <c r="L244" s="16">
        <v>173.52600000000001</v>
      </c>
      <c r="M244" s="7"/>
      <c r="N244" s="59"/>
      <c r="O244" s="59"/>
      <c r="P244" s="59"/>
      <c r="Q244" s="8"/>
      <c r="R244" s="8"/>
      <c r="S244" s="8"/>
      <c r="T244" s="8"/>
      <c r="U244" s="8"/>
    </row>
    <row r="245" spans="1:21" s="17" customFormat="1" ht="13.15" customHeight="1">
      <c r="A245" s="18" t="s">
        <v>1165</v>
      </c>
      <c r="B245" s="19">
        <v>0.90439999999999998</v>
      </c>
      <c r="C245" s="20">
        <v>46662.465700000001</v>
      </c>
      <c r="D245" s="21">
        <v>41156.450400000002</v>
      </c>
      <c r="E245" s="21">
        <v>43817.828300000001</v>
      </c>
      <c r="F245" s="86">
        <v>49539.784299999999</v>
      </c>
      <c r="G245" s="21">
        <v>52972.0098</v>
      </c>
      <c r="H245" s="21">
        <v>46798.021800000002</v>
      </c>
      <c r="I245" s="22">
        <v>10.32</v>
      </c>
      <c r="J245" s="22">
        <v>8.94</v>
      </c>
      <c r="K245" s="22">
        <v>11.71</v>
      </c>
      <c r="L245" s="22">
        <v>173.47790000000001</v>
      </c>
      <c r="M245" s="7"/>
      <c r="N245" s="59"/>
      <c r="O245" s="59"/>
      <c r="P245" s="59"/>
      <c r="Q245" s="8"/>
      <c r="R245" s="8"/>
      <c r="S245" s="8"/>
      <c r="T245" s="8"/>
      <c r="U245" s="8"/>
    </row>
    <row r="246" spans="1:21" s="17" customFormat="1" ht="13.15" customHeight="1">
      <c r="A246" s="18" t="s">
        <v>640</v>
      </c>
      <c r="B246" s="19">
        <v>1.1028</v>
      </c>
      <c r="C246" s="20">
        <v>43166.142999999996</v>
      </c>
      <c r="D246" s="21">
        <v>36331.792000000001</v>
      </c>
      <c r="E246" s="21">
        <v>39457.065900000001</v>
      </c>
      <c r="F246" s="86">
        <v>47049.437299999998</v>
      </c>
      <c r="G246" s="21">
        <v>51474.1685</v>
      </c>
      <c r="H246" s="21">
        <v>43771.905200000001</v>
      </c>
      <c r="I246" s="22">
        <v>9.6</v>
      </c>
      <c r="J246" s="22">
        <v>8.92</v>
      </c>
      <c r="K246" s="22">
        <v>11.47</v>
      </c>
      <c r="L246" s="22">
        <v>173.56389999999999</v>
      </c>
      <c r="M246" s="7"/>
      <c r="N246" s="59"/>
      <c r="O246" s="59"/>
      <c r="P246" s="59"/>
      <c r="Q246" s="8"/>
      <c r="R246" s="8"/>
      <c r="S246" s="8"/>
      <c r="T246" s="8"/>
      <c r="U246" s="8"/>
    </row>
    <row r="247" spans="1:21" s="17" customFormat="1" ht="13.15" customHeight="1">
      <c r="A247" s="18" t="s">
        <v>1166</v>
      </c>
      <c r="B247" s="19">
        <v>5.8599999999999999E-2</v>
      </c>
      <c r="C247" s="20">
        <v>43918.968500000003</v>
      </c>
      <c r="D247" s="21">
        <v>38797.734600000003</v>
      </c>
      <c r="E247" s="21">
        <v>40019.005299999997</v>
      </c>
      <c r="F247" s="86">
        <v>47469.066200000001</v>
      </c>
      <c r="G247" s="21">
        <v>50293.570599999999</v>
      </c>
      <c r="H247" s="21">
        <v>44291.49</v>
      </c>
      <c r="I247" s="22">
        <v>8.98</v>
      </c>
      <c r="J247" s="22">
        <v>8.0399999999999991</v>
      </c>
      <c r="K247" s="22">
        <v>10.46</v>
      </c>
      <c r="L247" s="22">
        <v>173.56110000000001</v>
      </c>
      <c r="M247" s="7"/>
      <c r="N247" s="59"/>
      <c r="O247" s="59"/>
      <c r="P247" s="59"/>
      <c r="Q247" s="8"/>
      <c r="R247" s="8"/>
      <c r="S247" s="8"/>
      <c r="T247" s="8"/>
      <c r="U247" s="8"/>
    </row>
    <row r="248" spans="1:21" s="17" customFormat="1" ht="13.15" customHeight="1">
      <c r="A248" s="12" t="s">
        <v>641</v>
      </c>
      <c r="B248" s="13">
        <v>2.9594999999999998</v>
      </c>
      <c r="C248" s="14">
        <v>53189.952899999997</v>
      </c>
      <c r="D248" s="15">
        <v>39655.034299999999</v>
      </c>
      <c r="E248" s="15">
        <v>45514.740400000002</v>
      </c>
      <c r="F248" s="86">
        <v>63858.205399999999</v>
      </c>
      <c r="G248" s="15">
        <v>77077.103199999998</v>
      </c>
      <c r="H248" s="15">
        <v>56531.519999999997</v>
      </c>
      <c r="I248" s="16">
        <v>10.41</v>
      </c>
      <c r="J248" s="16">
        <v>18.34</v>
      </c>
      <c r="K248" s="16">
        <v>11.55</v>
      </c>
      <c r="L248" s="16">
        <v>173.98</v>
      </c>
      <c r="M248" s="7"/>
      <c r="N248" s="59"/>
      <c r="O248" s="59"/>
      <c r="P248" s="59"/>
      <c r="Q248" s="8"/>
      <c r="R248" s="8"/>
      <c r="S248" s="8"/>
      <c r="T248" s="8"/>
      <c r="U248" s="8"/>
    </row>
    <row r="249" spans="1:21" s="17" customFormat="1" ht="13.15" customHeight="1">
      <c r="A249" s="18" t="s">
        <v>227</v>
      </c>
      <c r="B249" s="19">
        <v>1.1597999999999999</v>
      </c>
      <c r="C249" s="20">
        <v>56715.474099999999</v>
      </c>
      <c r="D249" s="21">
        <v>42346.293700000002</v>
      </c>
      <c r="E249" s="21">
        <v>48775.0167</v>
      </c>
      <c r="F249" s="86">
        <v>66988.924299999999</v>
      </c>
      <c r="G249" s="21">
        <v>80003.140499999994</v>
      </c>
      <c r="H249" s="21">
        <v>59821.754399999998</v>
      </c>
      <c r="I249" s="22">
        <v>13.18</v>
      </c>
      <c r="J249" s="22">
        <v>20.079999999999998</v>
      </c>
      <c r="K249" s="22">
        <v>11.46</v>
      </c>
      <c r="L249" s="22">
        <v>174.37629999999999</v>
      </c>
      <c r="M249" s="7"/>
      <c r="N249" s="59"/>
      <c r="O249" s="59"/>
      <c r="P249" s="59"/>
      <c r="Q249" s="8"/>
      <c r="R249" s="8"/>
      <c r="S249" s="8"/>
      <c r="T249" s="8"/>
      <c r="U249" s="8"/>
    </row>
    <row r="250" spans="1:21" s="17" customFormat="1" ht="13.15" customHeight="1">
      <c r="A250" s="18" t="s">
        <v>1167</v>
      </c>
      <c r="B250" s="19">
        <v>0.53569999999999995</v>
      </c>
      <c r="C250" s="20">
        <v>55873.091399999998</v>
      </c>
      <c r="D250" s="21">
        <v>41388.811000000002</v>
      </c>
      <c r="E250" s="21">
        <v>47610.914700000001</v>
      </c>
      <c r="F250" s="86">
        <v>68989.1397</v>
      </c>
      <c r="G250" s="21">
        <v>83339.934699999998</v>
      </c>
      <c r="H250" s="21">
        <v>59727.414700000001</v>
      </c>
      <c r="I250" s="22">
        <v>8.23</v>
      </c>
      <c r="J250" s="22">
        <v>18.39</v>
      </c>
      <c r="K250" s="22">
        <v>11.34</v>
      </c>
      <c r="L250" s="22">
        <v>173.89760000000001</v>
      </c>
      <c r="M250" s="7"/>
      <c r="N250" s="59"/>
      <c r="O250" s="59"/>
      <c r="P250" s="59"/>
      <c r="Q250" s="8"/>
      <c r="R250" s="8"/>
      <c r="S250" s="8"/>
      <c r="T250" s="8"/>
      <c r="U250" s="8"/>
    </row>
    <row r="251" spans="1:21" s="17" customFormat="1" ht="13.15" customHeight="1">
      <c r="A251" s="12" t="s">
        <v>228</v>
      </c>
      <c r="B251" s="13">
        <v>1.6364000000000001</v>
      </c>
      <c r="C251" s="14">
        <v>41659.165500000003</v>
      </c>
      <c r="D251" s="15">
        <v>32684.2909</v>
      </c>
      <c r="E251" s="15">
        <v>36429.753199999999</v>
      </c>
      <c r="F251" s="86">
        <v>47620.86</v>
      </c>
      <c r="G251" s="15">
        <v>55880.708500000001</v>
      </c>
      <c r="H251" s="15">
        <v>43499.706400000003</v>
      </c>
      <c r="I251" s="16">
        <v>8.3699999999999992</v>
      </c>
      <c r="J251" s="16">
        <v>11.93</v>
      </c>
      <c r="K251" s="16">
        <v>10.81</v>
      </c>
      <c r="L251" s="16">
        <v>173.6018</v>
      </c>
      <c r="M251" s="7"/>
      <c r="N251" s="59"/>
      <c r="O251" s="59"/>
      <c r="P251" s="59"/>
      <c r="Q251" s="8"/>
      <c r="R251" s="8"/>
      <c r="S251" s="8"/>
      <c r="T251" s="8"/>
      <c r="U251" s="8"/>
    </row>
    <row r="252" spans="1:21" s="17" customFormat="1" ht="13.15" customHeight="1">
      <c r="A252" s="18" t="s">
        <v>871</v>
      </c>
      <c r="B252" s="19">
        <v>0.6129</v>
      </c>
      <c r="C252" s="20">
        <v>40674.6155</v>
      </c>
      <c r="D252" s="21">
        <v>32128.055400000001</v>
      </c>
      <c r="E252" s="21">
        <v>35742.012900000002</v>
      </c>
      <c r="F252" s="86">
        <v>45227.535100000001</v>
      </c>
      <c r="G252" s="21">
        <v>54590.6273</v>
      </c>
      <c r="H252" s="21">
        <v>42798.320200000002</v>
      </c>
      <c r="I252" s="22">
        <v>9.2899999999999991</v>
      </c>
      <c r="J252" s="22">
        <v>10.92</v>
      </c>
      <c r="K252" s="22">
        <v>11.21</v>
      </c>
      <c r="L252" s="22">
        <v>173.191</v>
      </c>
      <c r="M252" s="7"/>
      <c r="N252" s="59"/>
      <c r="O252" s="59"/>
      <c r="P252" s="59"/>
      <c r="Q252" s="8"/>
      <c r="R252" s="8"/>
      <c r="S252" s="8"/>
      <c r="T252" s="8"/>
      <c r="U252" s="8"/>
    </row>
    <row r="253" spans="1:21" s="17" customFormat="1" ht="13.15" customHeight="1">
      <c r="A253" s="18" t="s">
        <v>1168</v>
      </c>
      <c r="B253" s="19">
        <v>0.80469999999999997</v>
      </c>
      <c r="C253" s="20">
        <v>41382.784099999997</v>
      </c>
      <c r="D253" s="21">
        <v>32968.333299999998</v>
      </c>
      <c r="E253" s="21">
        <v>36962.4372</v>
      </c>
      <c r="F253" s="86">
        <v>47308.720500000003</v>
      </c>
      <c r="G253" s="21">
        <v>53884.437100000003</v>
      </c>
      <c r="H253" s="21">
        <v>42785.274700000002</v>
      </c>
      <c r="I253" s="22">
        <v>7.71</v>
      </c>
      <c r="J253" s="22">
        <v>10.52</v>
      </c>
      <c r="K253" s="22">
        <v>10.72</v>
      </c>
      <c r="L253" s="22">
        <v>173.6018</v>
      </c>
      <c r="M253" s="7"/>
      <c r="N253" s="59"/>
      <c r="O253" s="59"/>
      <c r="P253" s="59"/>
      <c r="Q253" s="8"/>
      <c r="R253" s="8"/>
      <c r="S253" s="8"/>
      <c r="T253" s="8"/>
      <c r="U253" s="8"/>
    </row>
    <row r="254" spans="1:21" s="17" customFormat="1" ht="13.15" customHeight="1">
      <c r="A254" s="18" t="s">
        <v>1169</v>
      </c>
      <c r="B254" s="19">
        <v>0.21870000000000001</v>
      </c>
      <c r="C254" s="20">
        <v>47959.616699999999</v>
      </c>
      <c r="D254" s="21">
        <v>33277.713100000001</v>
      </c>
      <c r="E254" s="21">
        <v>38171.038200000003</v>
      </c>
      <c r="F254" s="86">
        <v>55850.426399999997</v>
      </c>
      <c r="G254" s="21">
        <v>62314.133000000002</v>
      </c>
      <c r="H254" s="21">
        <v>48094.066299999999</v>
      </c>
      <c r="I254" s="22">
        <v>8.24</v>
      </c>
      <c r="J254" s="22">
        <v>19.04</v>
      </c>
      <c r="K254" s="22">
        <v>10.130000000000001</v>
      </c>
      <c r="L254" s="22">
        <v>174.7526</v>
      </c>
      <c r="M254" s="7"/>
      <c r="N254" s="59"/>
      <c r="O254" s="59"/>
      <c r="P254" s="59"/>
      <c r="Q254" s="8"/>
      <c r="R254" s="8"/>
      <c r="S254" s="8"/>
      <c r="T254" s="8"/>
      <c r="U254" s="8"/>
    </row>
    <row r="255" spans="1:21" s="17" customFormat="1" ht="13.15" customHeight="1">
      <c r="A255" s="12" t="s">
        <v>229</v>
      </c>
      <c r="B255" s="13">
        <v>0.25359999999999999</v>
      </c>
      <c r="C255" s="14">
        <v>39052.669000000002</v>
      </c>
      <c r="D255" s="15">
        <v>30881.930499999999</v>
      </c>
      <c r="E255" s="15">
        <v>34793.667200000004</v>
      </c>
      <c r="F255" s="86">
        <v>45151.3079</v>
      </c>
      <c r="G255" s="15">
        <v>56185.753900000003</v>
      </c>
      <c r="H255" s="15">
        <v>41844.201000000001</v>
      </c>
      <c r="I255" s="16">
        <v>7.91</v>
      </c>
      <c r="J255" s="16">
        <v>11.83</v>
      </c>
      <c r="K255" s="16">
        <v>10.66</v>
      </c>
      <c r="L255" s="16">
        <v>174.64869999999999</v>
      </c>
      <c r="M255" s="7"/>
      <c r="N255" s="59"/>
      <c r="O255" s="59"/>
      <c r="P255" s="59"/>
      <c r="Q255" s="8"/>
      <c r="R255" s="8"/>
      <c r="S255" s="8"/>
      <c r="T255" s="8"/>
      <c r="U255" s="8"/>
    </row>
    <row r="256" spans="1:21" s="17" customFormat="1" ht="13.15" customHeight="1">
      <c r="A256" s="12" t="s">
        <v>230</v>
      </c>
      <c r="B256" s="13">
        <v>0.37169999999999997</v>
      </c>
      <c r="C256" s="14">
        <v>54404.778599999998</v>
      </c>
      <c r="D256" s="15">
        <v>38836.137699999999</v>
      </c>
      <c r="E256" s="15">
        <v>46327.725599999998</v>
      </c>
      <c r="F256" s="86">
        <v>64732.192499999997</v>
      </c>
      <c r="G256" s="15">
        <v>80155.823099999994</v>
      </c>
      <c r="H256" s="15">
        <v>57404.736599999997</v>
      </c>
      <c r="I256" s="16">
        <v>12.61</v>
      </c>
      <c r="J256" s="16">
        <v>20.92</v>
      </c>
      <c r="K256" s="16">
        <v>11.13</v>
      </c>
      <c r="L256" s="16">
        <v>174.1507</v>
      </c>
      <c r="M256" s="7"/>
      <c r="N256" s="59"/>
      <c r="O256" s="59"/>
      <c r="P256" s="59"/>
      <c r="Q256" s="8"/>
      <c r="R256" s="8"/>
      <c r="S256" s="8"/>
      <c r="T256" s="8"/>
      <c r="U256" s="8"/>
    </row>
    <row r="257" spans="1:21" s="17" customFormat="1" ht="13.15" customHeight="1">
      <c r="A257" s="18" t="s">
        <v>231</v>
      </c>
      <c r="B257" s="19">
        <v>0.17369999999999999</v>
      </c>
      <c r="C257" s="20">
        <v>56841.489699999998</v>
      </c>
      <c r="D257" s="21">
        <v>40073.976799999997</v>
      </c>
      <c r="E257" s="21">
        <v>49245.109700000001</v>
      </c>
      <c r="F257" s="86">
        <v>66622.758100000006</v>
      </c>
      <c r="G257" s="21">
        <v>79628.596900000004</v>
      </c>
      <c r="H257" s="21">
        <v>58711.455999999998</v>
      </c>
      <c r="I257" s="22">
        <v>13.58</v>
      </c>
      <c r="J257" s="22">
        <v>21.87</v>
      </c>
      <c r="K257" s="22">
        <v>11.17</v>
      </c>
      <c r="L257" s="22">
        <v>173.89920000000001</v>
      </c>
      <c r="M257" s="7"/>
      <c r="N257" s="59"/>
      <c r="O257" s="59"/>
      <c r="P257" s="59"/>
      <c r="Q257" s="8"/>
      <c r="R257" s="8"/>
      <c r="S257" s="8"/>
      <c r="T257" s="8"/>
      <c r="U257" s="8"/>
    </row>
    <row r="258" spans="1:21" s="17" customFormat="1" ht="13.15" customHeight="1">
      <c r="A258" s="12" t="s">
        <v>232</v>
      </c>
      <c r="B258" s="13">
        <v>0.27750000000000002</v>
      </c>
      <c r="C258" s="14">
        <v>42026.849499999997</v>
      </c>
      <c r="D258" s="15">
        <v>32917.166599999997</v>
      </c>
      <c r="E258" s="15">
        <v>36097.421699999999</v>
      </c>
      <c r="F258" s="86">
        <v>47118.046199999997</v>
      </c>
      <c r="G258" s="15">
        <v>55282.192799999997</v>
      </c>
      <c r="H258" s="15">
        <v>43044.085500000001</v>
      </c>
      <c r="I258" s="16">
        <v>8.24</v>
      </c>
      <c r="J258" s="16">
        <v>10.83</v>
      </c>
      <c r="K258" s="16">
        <v>11.31</v>
      </c>
      <c r="L258" s="16">
        <v>173.7833</v>
      </c>
      <c r="M258" s="7"/>
      <c r="N258" s="59"/>
      <c r="O258" s="59"/>
      <c r="P258" s="59"/>
      <c r="Q258" s="8"/>
      <c r="R258" s="8"/>
      <c r="S258" s="8"/>
      <c r="T258" s="8"/>
      <c r="U258" s="8"/>
    </row>
    <row r="259" spans="1:21" s="17" customFormat="1" ht="13.15" customHeight="1">
      <c r="A259" s="18" t="s">
        <v>1170</v>
      </c>
      <c r="B259" s="19">
        <v>3.3599999999999998E-2</v>
      </c>
      <c r="C259" s="20">
        <v>47118.046199999997</v>
      </c>
      <c r="D259" s="21">
        <v>35586.049099999997</v>
      </c>
      <c r="E259" s="21">
        <v>39528.485800000002</v>
      </c>
      <c r="F259" s="86">
        <v>61978.733200000002</v>
      </c>
      <c r="G259" s="21">
        <v>78105.736600000004</v>
      </c>
      <c r="H259" s="21">
        <v>51695.9473</v>
      </c>
      <c r="I259" s="22">
        <v>10.29</v>
      </c>
      <c r="J259" s="22">
        <v>15.67</v>
      </c>
      <c r="K259" s="22">
        <v>11.38</v>
      </c>
      <c r="L259" s="22">
        <v>174.30860000000001</v>
      </c>
      <c r="M259" s="7"/>
      <c r="N259" s="59"/>
      <c r="O259" s="59"/>
      <c r="P259" s="59"/>
      <c r="Q259" s="8"/>
      <c r="R259" s="8"/>
      <c r="S259" s="8"/>
      <c r="T259" s="8"/>
      <c r="U259" s="8"/>
    </row>
    <row r="260" spans="1:21" s="17" customFormat="1" ht="13.15" customHeight="1">
      <c r="A260" s="18" t="s">
        <v>873</v>
      </c>
      <c r="B260" s="19">
        <v>0.16900000000000001</v>
      </c>
      <c r="C260" s="20">
        <v>41485.988499999999</v>
      </c>
      <c r="D260" s="21">
        <v>33463.458200000001</v>
      </c>
      <c r="E260" s="21">
        <v>36674.695299999999</v>
      </c>
      <c r="F260" s="86">
        <v>45595.360200000003</v>
      </c>
      <c r="G260" s="21">
        <v>52001.430500000002</v>
      </c>
      <c r="H260" s="21">
        <v>41803.237699999998</v>
      </c>
      <c r="I260" s="22">
        <v>8.42</v>
      </c>
      <c r="J260" s="22">
        <v>9.74</v>
      </c>
      <c r="K260" s="22">
        <v>10.84</v>
      </c>
      <c r="L260" s="22">
        <v>173.6318</v>
      </c>
      <c r="M260" s="7"/>
      <c r="N260" s="59"/>
      <c r="O260" s="59"/>
      <c r="P260" s="59"/>
      <c r="Q260" s="8"/>
      <c r="R260" s="8"/>
      <c r="S260" s="8"/>
      <c r="T260" s="8"/>
      <c r="U260" s="8"/>
    </row>
    <row r="261" spans="1:21" s="17" customFormat="1" ht="13.15" customHeight="1">
      <c r="A261" s="18" t="s">
        <v>1171</v>
      </c>
      <c r="B261" s="19">
        <v>5.2699999999999997E-2</v>
      </c>
      <c r="C261" s="20">
        <v>34967.161099999998</v>
      </c>
      <c r="D261" s="21">
        <v>28681.7647</v>
      </c>
      <c r="E261" s="21">
        <v>32613.4166</v>
      </c>
      <c r="F261" s="86">
        <v>47214.525500000003</v>
      </c>
      <c r="G261" s="21">
        <v>54451.986599999997</v>
      </c>
      <c r="H261" s="21">
        <v>39689.533100000001</v>
      </c>
      <c r="I261" s="22">
        <v>5.19</v>
      </c>
      <c r="J261" s="22">
        <v>9.83</v>
      </c>
      <c r="K261" s="22">
        <v>12.28</v>
      </c>
      <c r="L261" s="22">
        <v>172.8871</v>
      </c>
      <c r="M261" s="7"/>
      <c r="N261" s="59"/>
      <c r="O261" s="59"/>
      <c r="P261" s="59"/>
      <c r="Q261" s="8"/>
      <c r="R261" s="8"/>
      <c r="S261" s="8"/>
      <c r="T261" s="8"/>
      <c r="U261" s="8"/>
    </row>
    <row r="262" spans="1:21" s="17" customFormat="1" ht="13.15" customHeight="1">
      <c r="A262" s="12" t="s">
        <v>233</v>
      </c>
      <c r="B262" s="13">
        <v>0.38819999999999999</v>
      </c>
      <c r="C262" s="14">
        <v>41122.999400000001</v>
      </c>
      <c r="D262" s="15">
        <v>32801.743000000002</v>
      </c>
      <c r="E262" s="15">
        <v>36336.3989</v>
      </c>
      <c r="F262" s="86">
        <v>45739.316700000003</v>
      </c>
      <c r="G262" s="15">
        <v>51535.405200000001</v>
      </c>
      <c r="H262" s="15">
        <v>41697.654799999997</v>
      </c>
      <c r="I262" s="16">
        <v>5.7</v>
      </c>
      <c r="J262" s="16">
        <v>8.99</v>
      </c>
      <c r="K262" s="16">
        <v>11.05</v>
      </c>
      <c r="L262" s="16">
        <v>173.4084</v>
      </c>
      <c r="M262" s="7"/>
      <c r="N262" s="59"/>
      <c r="O262" s="59"/>
      <c r="P262" s="59"/>
      <c r="Q262" s="8"/>
      <c r="R262" s="8"/>
      <c r="S262" s="8"/>
      <c r="T262" s="8"/>
      <c r="U262" s="8"/>
    </row>
    <row r="263" spans="1:21" s="17" customFormat="1" ht="13.15" customHeight="1">
      <c r="A263" s="12" t="s">
        <v>234</v>
      </c>
      <c r="B263" s="13">
        <v>1.5121</v>
      </c>
      <c r="C263" s="14">
        <v>48549.365400000002</v>
      </c>
      <c r="D263" s="15">
        <v>39431.987399999998</v>
      </c>
      <c r="E263" s="15">
        <v>43474.388700000003</v>
      </c>
      <c r="F263" s="86">
        <v>55642.539599999996</v>
      </c>
      <c r="G263" s="15">
        <v>65733.297600000005</v>
      </c>
      <c r="H263" s="15">
        <v>51441.037400000001</v>
      </c>
      <c r="I263" s="16">
        <v>11.05</v>
      </c>
      <c r="J263" s="16">
        <v>10.6</v>
      </c>
      <c r="K263" s="16">
        <v>14.82</v>
      </c>
      <c r="L263" s="16">
        <v>174.34639999999999</v>
      </c>
      <c r="M263" s="7"/>
      <c r="N263" s="59"/>
      <c r="O263" s="59"/>
      <c r="P263" s="59"/>
      <c r="Q263" s="8"/>
      <c r="R263" s="8"/>
      <c r="S263" s="8"/>
      <c r="T263" s="8"/>
      <c r="U263" s="8"/>
    </row>
    <row r="264" spans="1:21" s="17" customFormat="1" ht="13.15" customHeight="1">
      <c r="A264" s="18" t="s">
        <v>1172</v>
      </c>
      <c r="B264" s="19">
        <v>0.19270000000000001</v>
      </c>
      <c r="C264" s="20">
        <v>60926.124100000001</v>
      </c>
      <c r="D264" s="21">
        <v>42409.842100000002</v>
      </c>
      <c r="E264" s="21">
        <v>51325.695500000002</v>
      </c>
      <c r="F264" s="86">
        <v>71891.403600000005</v>
      </c>
      <c r="G264" s="21">
        <v>86197.667199999996</v>
      </c>
      <c r="H264" s="21">
        <v>63842.996200000001</v>
      </c>
      <c r="I264" s="22">
        <v>9.5399999999999991</v>
      </c>
      <c r="J264" s="22">
        <v>16.03</v>
      </c>
      <c r="K264" s="22">
        <v>12.15</v>
      </c>
      <c r="L264" s="22">
        <v>174.07140000000001</v>
      </c>
      <c r="M264" s="7"/>
      <c r="N264" s="59"/>
      <c r="O264" s="59"/>
      <c r="P264" s="59"/>
      <c r="Q264" s="8"/>
      <c r="R264" s="8"/>
      <c r="S264" s="8"/>
      <c r="T264" s="8"/>
      <c r="U264" s="8"/>
    </row>
    <row r="265" spans="1:21" s="17" customFormat="1" ht="13.15" customHeight="1">
      <c r="A265" s="18" t="s">
        <v>1173</v>
      </c>
      <c r="B265" s="19">
        <v>0.19980000000000001</v>
      </c>
      <c r="C265" s="20">
        <v>47660.9709</v>
      </c>
      <c r="D265" s="21">
        <v>39431.987399999998</v>
      </c>
      <c r="E265" s="21">
        <v>43584.508500000004</v>
      </c>
      <c r="F265" s="86">
        <v>54239.314299999998</v>
      </c>
      <c r="G265" s="21">
        <v>64142.019500000002</v>
      </c>
      <c r="H265" s="21">
        <v>51720.309600000001</v>
      </c>
      <c r="I265" s="22">
        <v>13.63</v>
      </c>
      <c r="J265" s="22">
        <v>11.07</v>
      </c>
      <c r="K265" s="22">
        <v>12.79</v>
      </c>
      <c r="L265" s="22">
        <v>174.65960000000001</v>
      </c>
      <c r="M265" s="7"/>
      <c r="N265" s="59"/>
      <c r="O265" s="59"/>
      <c r="P265" s="59"/>
      <c r="Q265" s="8"/>
      <c r="R265" s="8"/>
      <c r="S265" s="8"/>
      <c r="T265" s="8"/>
      <c r="U265" s="8"/>
    </row>
    <row r="266" spans="1:21" s="17" customFormat="1" ht="13.15" customHeight="1">
      <c r="A266" s="18" t="s">
        <v>1174</v>
      </c>
      <c r="B266" s="19">
        <v>0.82620000000000005</v>
      </c>
      <c r="C266" s="20">
        <v>47249.065799999997</v>
      </c>
      <c r="D266" s="21">
        <v>39355.837599999999</v>
      </c>
      <c r="E266" s="21">
        <v>43072.453200000004</v>
      </c>
      <c r="F266" s="86">
        <v>52956.19</v>
      </c>
      <c r="G266" s="21">
        <v>60451.770799999998</v>
      </c>
      <c r="H266" s="21">
        <v>48895.970699999998</v>
      </c>
      <c r="I266" s="22">
        <v>12.46</v>
      </c>
      <c r="J266" s="22">
        <v>7.18</v>
      </c>
      <c r="K266" s="22">
        <v>16.88</v>
      </c>
      <c r="L266" s="22">
        <v>174.45580000000001</v>
      </c>
      <c r="M266" s="7"/>
      <c r="N266" s="59"/>
      <c r="O266" s="59"/>
      <c r="P266" s="59"/>
      <c r="Q266" s="8"/>
      <c r="R266" s="8"/>
      <c r="S266" s="8"/>
      <c r="T266" s="8"/>
      <c r="U266" s="8"/>
    </row>
    <row r="267" spans="1:21" s="17" customFormat="1" ht="13.15" customHeight="1">
      <c r="A267" s="18" t="s">
        <v>874</v>
      </c>
      <c r="B267" s="19">
        <v>0.20599999999999999</v>
      </c>
      <c r="C267" s="20">
        <v>49862.982199999999</v>
      </c>
      <c r="D267" s="21">
        <v>38986.778299999998</v>
      </c>
      <c r="E267" s="21">
        <v>44209.820800000001</v>
      </c>
      <c r="F267" s="86">
        <v>54378.250999999997</v>
      </c>
      <c r="G267" s="21">
        <v>60528.724300000002</v>
      </c>
      <c r="H267" s="21">
        <v>50276.3868</v>
      </c>
      <c r="I267" s="22">
        <v>5.35</v>
      </c>
      <c r="J267" s="22">
        <v>15.05</v>
      </c>
      <c r="K267" s="22">
        <v>13.02</v>
      </c>
      <c r="L267" s="22">
        <v>173.828</v>
      </c>
      <c r="M267" s="7"/>
      <c r="N267" s="59"/>
      <c r="O267" s="59"/>
      <c r="P267" s="59"/>
      <c r="Q267" s="8"/>
      <c r="R267" s="8"/>
      <c r="S267" s="8"/>
      <c r="T267" s="8"/>
      <c r="U267" s="8"/>
    </row>
    <row r="268" spans="1:21" s="17" customFormat="1" ht="13.15" customHeight="1">
      <c r="A268" s="12" t="s">
        <v>235</v>
      </c>
      <c r="B268" s="13">
        <v>2.82</v>
      </c>
      <c r="C268" s="14">
        <v>44367.42</v>
      </c>
      <c r="D268" s="15">
        <v>34531.366099999999</v>
      </c>
      <c r="E268" s="15">
        <v>39554.734499999999</v>
      </c>
      <c r="F268" s="86">
        <v>49475.629300000001</v>
      </c>
      <c r="G268" s="15">
        <v>56064.034599999999</v>
      </c>
      <c r="H268" s="15">
        <v>45272.421300000002</v>
      </c>
      <c r="I268" s="16">
        <v>8.01</v>
      </c>
      <c r="J268" s="16">
        <v>15.69</v>
      </c>
      <c r="K268" s="16">
        <v>11.92</v>
      </c>
      <c r="L268" s="16">
        <v>173.94739999999999</v>
      </c>
      <c r="M268" s="7"/>
      <c r="N268" s="59"/>
      <c r="O268" s="59"/>
      <c r="P268" s="59"/>
      <c r="Q268" s="8"/>
      <c r="R268" s="8"/>
      <c r="S268" s="8"/>
      <c r="T268" s="8"/>
      <c r="U268" s="8"/>
    </row>
    <row r="269" spans="1:21" s="17" customFormat="1" ht="13.15" customHeight="1">
      <c r="A269" s="18" t="s">
        <v>642</v>
      </c>
      <c r="B269" s="19">
        <v>1.3769</v>
      </c>
      <c r="C269" s="20">
        <v>45497.742100000003</v>
      </c>
      <c r="D269" s="21">
        <v>36123.615400000002</v>
      </c>
      <c r="E269" s="21">
        <v>40793.3505</v>
      </c>
      <c r="F269" s="86">
        <v>50902.224399999999</v>
      </c>
      <c r="G269" s="21">
        <v>57728.943899999998</v>
      </c>
      <c r="H269" s="21">
        <v>46875.649299999997</v>
      </c>
      <c r="I269" s="22">
        <v>9.56</v>
      </c>
      <c r="J269" s="22">
        <v>17.010000000000002</v>
      </c>
      <c r="K269" s="22">
        <v>12.02</v>
      </c>
      <c r="L269" s="22">
        <v>174.07499999999999</v>
      </c>
      <c r="M269" s="7"/>
      <c r="N269" s="59"/>
      <c r="O269" s="59"/>
      <c r="P269" s="59"/>
      <c r="Q269" s="8"/>
      <c r="R269" s="8"/>
      <c r="S269" s="8"/>
      <c r="T269" s="8"/>
      <c r="U269" s="8"/>
    </row>
    <row r="270" spans="1:21" s="17" customFormat="1" ht="13.15" customHeight="1">
      <c r="A270" s="18" t="s">
        <v>1175</v>
      </c>
      <c r="B270" s="19">
        <v>8.9099999999999999E-2</v>
      </c>
      <c r="C270" s="20">
        <v>46618.248099999997</v>
      </c>
      <c r="D270" s="21">
        <v>35095.034699999997</v>
      </c>
      <c r="E270" s="21">
        <v>40975.421799999996</v>
      </c>
      <c r="F270" s="86">
        <v>51742.011700000003</v>
      </c>
      <c r="G270" s="21">
        <v>60489.004800000002</v>
      </c>
      <c r="H270" s="21">
        <v>47189.847999999998</v>
      </c>
      <c r="I270" s="22">
        <v>6.32</v>
      </c>
      <c r="J270" s="22">
        <v>12.31</v>
      </c>
      <c r="K270" s="22">
        <v>11.24</v>
      </c>
      <c r="L270" s="22">
        <v>174.15809999999999</v>
      </c>
      <c r="M270" s="7"/>
      <c r="N270" s="59"/>
      <c r="O270" s="59"/>
      <c r="P270" s="59"/>
      <c r="Q270" s="8"/>
      <c r="R270" s="8"/>
      <c r="S270" s="8"/>
      <c r="T270" s="8"/>
      <c r="U270" s="8"/>
    </row>
    <row r="271" spans="1:21" s="17" customFormat="1" ht="13.15" customHeight="1">
      <c r="A271" s="18" t="s">
        <v>875</v>
      </c>
      <c r="B271" s="19">
        <v>7.3700000000000002E-2</v>
      </c>
      <c r="C271" s="20">
        <v>38846.279600000002</v>
      </c>
      <c r="D271" s="21">
        <v>33152.8413</v>
      </c>
      <c r="E271" s="21">
        <v>35135.989800000003</v>
      </c>
      <c r="F271" s="86">
        <v>51026.503499999999</v>
      </c>
      <c r="G271" s="21">
        <v>64192.118399999999</v>
      </c>
      <c r="H271" s="21">
        <v>43712.066200000001</v>
      </c>
      <c r="I271" s="22">
        <v>9.93</v>
      </c>
      <c r="J271" s="22">
        <v>13.76</v>
      </c>
      <c r="K271" s="22">
        <v>12.08</v>
      </c>
      <c r="L271" s="22">
        <v>175.79900000000001</v>
      </c>
      <c r="M271" s="7"/>
      <c r="N271" s="59"/>
      <c r="O271" s="59"/>
      <c r="P271" s="59"/>
      <c r="Q271" s="8"/>
      <c r="R271" s="8"/>
      <c r="S271" s="8"/>
      <c r="T271" s="8"/>
      <c r="U271" s="8"/>
    </row>
    <row r="272" spans="1:21" s="17" customFormat="1" ht="13.15" customHeight="1">
      <c r="A272" s="18" t="s">
        <v>876</v>
      </c>
      <c r="B272" s="19">
        <v>0.14510000000000001</v>
      </c>
      <c r="C272" s="20">
        <v>36241.080300000001</v>
      </c>
      <c r="D272" s="21">
        <v>29079.905500000001</v>
      </c>
      <c r="E272" s="21">
        <v>31918.925999999999</v>
      </c>
      <c r="F272" s="86">
        <v>45656.341699999997</v>
      </c>
      <c r="G272" s="21">
        <v>52636.327100000002</v>
      </c>
      <c r="H272" s="21">
        <v>39511.737200000003</v>
      </c>
      <c r="I272" s="22">
        <v>9.66</v>
      </c>
      <c r="J272" s="22">
        <v>14.21</v>
      </c>
      <c r="K272" s="22">
        <v>10.51</v>
      </c>
      <c r="L272" s="22">
        <v>173.86070000000001</v>
      </c>
      <c r="M272" s="7"/>
      <c r="N272" s="59"/>
      <c r="O272" s="59"/>
      <c r="P272" s="59"/>
      <c r="Q272" s="8"/>
      <c r="R272" s="8"/>
      <c r="S272" s="8"/>
      <c r="T272" s="8"/>
      <c r="U272" s="8"/>
    </row>
    <row r="273" spans="1:21" s="17" customFormat="1" ht="13.15" customHeight="1">
      <c r="A273" s="18" t="s">
        <v>877</v>
      </c>
      <c r="B273" s="19">
        <v>0.22320000000000001</v>
      </c>
      <c r="C273" s="20">
        <v>43567.934800000003</v>
      </c>
      <c r="D273" s="21">
        <v>31222.1666</v>
      </c>
      <c r="E273" s="21">
        <v>37880.665500000003</v>
      </c>
      <c r="F273" s="86">
        <v>48691.2408</v>
      </c>
      <c r="G273" s="21">
        <v>54564.931400000001</v>
      </c>
      <c r="H273" s="21">
        <v>43470.6855</v>
      </c>
      <c r="I273" s="22">
        <v>8.34</v>
      </c>
      <c r="J273" s="22">
        <v>14.64</v>
      </c>
      <c r="K273" s="22">
        <v>11.13</v>
      </c>
      <c r="L273" s="22">
        <v>175.18279999999999</v>
      </c>
      <c r="M273" s="7"/>
      <c r="N273" s="59"/>
      <c r="O273" s="59"/>
      <c r="P273" s="59"/>
      <c r="Q273" s="8"/>
      <c r="R273" s="8"/>
      <c r="S273" s="8"/>
      <c r="T273" s="8"/>
      <c r="U273" s="8"/>
    </row>
    <row r="274" spans="1:21" s="17" customFormat="1" ht="13.15" customHeight="1">
      <c r="A274" s="18" t="s">
        <v>878</v>
      </c>
      <c r="B274" s="19">
        <v>0.4108</v>
      </c>
      <c r="C274" s="20">
        <v>43203.338900000002</v>
      </c>
      <c r="D274" s="21">
        <v>37158.496500000001</v>
      </c>
      <c r="E274" s="21">
        <v>40821.609900000003</v>
      </c>
      <c r="F274" s="86">
        <v>47388.789199999999</v>
      </c>
      <c r="G274" s="21">
        <v>51186.606800000001</v>
      </c>
      <c r="H274" s="21">
        <v>44047.833400000003</v>
      </c>
      <c r="I274" s="22">
        <v>1.78</v>
      </c>
      <c r="J274" s="22">
        <v>14.8</v>
      </c>
      <c r="K274" s="22">
        <v>13.13</v>
      </c>
      <c r="L274" s="22">
        <v>173.5153</v>
      </c>
      <c r="M274" s="7"/>
      <c r="N274" s="59"/>
      <c r="O274" s="59"/>
      <c r="P274" s="59"/>
      <c r="Q274" s="8"/>
      <c r="R274" s="8"/>
      <c r="S274" s="8"/>
      <c r="T274" s="8"/>
      <c r="U274" s="8"/>
    </row>
    <row r="275" spans="1:21" s="17" customFormat="1" ht="13.15" customHeight="1">
      <c r="A275" s="18" t="s">
        <v>1176</v>
      </c>
      <c r="B275" s="19">
        <v>6.3E-2</v>
      </c>
      <c r="C275" s="20">
        <v>46318.739200000004</v>
      </c>
      <c r="D275" s="21">
        <v>35906.833200000001</v>
      </c>
      <c r="E275" s="21">
        <v>40634.9087</v>
      </c>
      <c r="F275" s="86">
        <v>51853.883300000001</v>
      </c>
      <c r="G275" s="21">
        <v>56052.543799999999</v>
      </c>
      <c r="H275" s="21">
        <v>45923.137799999997</v>
      </c>
      <c r="I275" s="22">
        <v>8.17</v>
      </c>
      <c r="J275" s="22">
        <v>9.8800000000000008</v>
      </c>
      <c r="K275" s="22">
        <v>11.52</v>
      </c>
      <c r="L275" s="22">
        <v>173.09569999999999</v>
      </c>
      <c r="M275" s="7"/>
      <c r="N275" s="59"/>
      <c r="O275" s="59"/>
      <c r="P275" s="59"/>
      <c r="Q275" s="8"/>
      <c r="R275" s="8"/>
      <c r="S275" s="8"/>
      <c r="T275" s="8"/>
      <c r="U275" s="8"/>
    </row>
    <row r="276" spans="1:21" s="17" customFormat="1" ht="13.15" customHeight="1">
      <c r="A276" s="12" t="s">
        <v>237</v>
      </c>
      <c r="B276" s="13">
        <v>0.25600000000000001</v>
      </c>
      <c r="C276" s="14">
        <v>42675.654399999999</v>
      </c>
      <c r="D276" s="15">
        <v>34066.483500000002</v>
      </c>
      <c r="E276" s="15">
        <v>37674.854599999999</v>
      </c>
      <c r="F276" s="86">
        <v>47660.929300000003</v>
      </c>
      <c r="G276" s="15">
        <v>54241.502899999999</v>
      </c>
      <c r="H276" s="15">
        <v>43596.7719</v>
      </c>
      <c r="I276" s="16">
        <v>7.6</v>
      </c>
      <c r="J276" s="16">
        <v>14.82</v>
      </c>
      <c r="K276" s="16">
        <v>10.62</v>
      </c>
      <c r="L276" s="16">
        <v>174.5522</v>
      </c>
      <c r="M276" s="7"/>
      <c r="N276" s="59"/>
      <c r="O276" s="59"/>
      <c r="P276" s="59"/>
      <c r="Q276" s="8"/>
      <c r="R276" s="8"/>
      <c r="S276" s="8"/>
      <c r="T276" s="8"/>
      <c r="U276" s="8"/>
    </row>
    <row r="277" spans="1:21" s="17" customFormat="1" ht="13.15" customHeight="1">
      <c r="A277" s="18" t="s">
        <v>879</v>
      </c>
      <c r="B277" s="19">
        <v>3.5900000000000001E-2</v>
      </c>
      <c r="C277" s="20">
        <v>45449.0317</v>
      </c>
      <c r="D277" s="21">
        <v>35713.729500000001</v>
      </c>
      <c r="E277" s="21">
        <v>41129.138200000001</v>
      </c>
      <c r="F277" s="86">
        <v>48551.186600000001</v>
      </c>
      <c r="G277" s="21">
        <v>57547.852200000001</v>
      </c>
      <c r="H277" s="21">
        <v>45897.901100000003</v>
      </c>
      <c r="I277" s="22">
        <v>7.58</v>
      </c>
      <c r="J277" s="22">
        <v>15.19</v>
      </c>
      <c r="K277" s="22">
        <v>10.69</v>
      </c>
      <c r="L277" s="22">
        <v>175.2705</v>
      </c>
      <c r="M277" s="7"/>
      <c r="N277" s="59"/>
      <c r="O277" s="59"/>
      <c r="P277" s="59"/>
      <c r="Q277" s="8"/>
      <c r="R277" s="8"/>
      <c r="S277" s="8"/>
      <c r="T277" s="8"/>
      <c r="U277" s="8"/>
    </row>
    <row r="278" spans="1:21" s="17" customFormat="1" ht="13.15" customHeight="1">
      <c r="A278" s="18" t="s">
        <v>880</v>
      </c>
      <c r="B278" s="19">
        <v>0.1401</v>
      </c>
      <c r="C278" s="20">
        <v>42132.012199999997</v>
      </c>
      <c r="D278" s="21">
        <v>34689.927499999998</v>
      </c>
      <c r="E278" s="21">
        <v>38483.050999999999</v>
      </c>
      <c r="F278" s="86">
        <v>46781.646999999997</v>
      </c>
      <c r="G278" s="21">
        <v>52627.699099999998</v>
      </c>
      <c r="H278" s="21">
        <v>43044.020600000003</v>
      </c>
      <c r="I278" s="22">
        <v>7.05</v>
      </c>
      <c r="J278" s="22">
        <v>13.96</v>
      </c>
      <c r="K278" s="22">
        <v>10.81</v>
      </c>
      <c r="L278" s="22">
        <v>174.27590000000001</v>
      </c>
      <c r="M278" s="7"/>
      <c r="N278" s="59"/>
      <c r="O278" s="59"/>
      <c r="P278" s="59"/>
      <c r="Q278" s="8"/>
      <c r="R278" s="8"/>
      <c r="S278" s="8"/>
      <c r="T278" s="8"/>
      <c r="U278" s="8"/>
    </row>
    <row r="279" spans="1:21" s="17" customFormat="1" ht="13.15" customHeight="1">
      <c r="A279" s="18" t="s">
        <v>881</v>
      </c>
      <c r="B279" s="19">
        <v>6.0600000000000001E-2</v>
      </c>
      <c r="C279" s="20">
        <v>40948.891600000003</v>
      </c>
      <c r="D279" s="21">
        <v>32019.907200000001</v>
      </c>
      <c r="E279" s="21">
        <v>35385.212699999996</v>
      </c>
      <c r="F279" s="86">
        <v>47626.849000000002</v>
      </c>
      <c r="G279" s="21">
        <v>57406.010900000001</v>
      </c>
      <c r="H279" s="21">
        <v>42825.881099999999</v>
      </c>
      <c r="I279" s="22">
        <v>8.2100000000000009</v>
      </c>
      <c r="J279" s="22">
        <v>15.28</v>
      </c>
      <c r="K279" s="22">
        <v>10.210000000000001</v>
      </c>
      <c r="L279" s="22">
        <v>174.75069999999999</v>
      </c>
      <c r="M279" s="7"/>
      <c r="N279" s="59"/>
      <c r="O279" s="59"/>
      <c r="P279" s="59"/>
      <c r="Q279" s="8"/>
      <c r="R279" s="8"/>
      <c r="S279" s="8"/>
      <c r="T279" s="8"/>
      <c r="U279" s="8"/>
    </row>
    <row r="280" spans="1:21" s="17" customFormat="1" ht="13.15" customHeight="1">
      <c r="A280" s="12" t="s">
        <v>1177</v>
      </c>
      <c r="B280" s="13">
        <v>4.9200000000000001E-2</v>
      </c>
      <c r="C280" s="14">
        <v>42388.825599999996</v>
      </c>
      <c r="D280" s="15">
        <v>33891.977899999998</v>
      </c>
      <c r="E280" s="15">
        <v>36413.610200000003</v>
      </c>
      <c r="F280" s="86">
        <v>45133.2958</v>
      </c>
      <c r="G280" s="15">
        <v>51346.104599999999</v>
      </c>
      <c r="H280" s="15">
        <v>41927.532800000001</v>
      </c>
      <c r="I280" s="16">
        <v>5.46</v>
      </c>
      <c r="J280" s="16">
        <v>16.72</v>
      </c>
      <c r="K280" s="16">
        <v>10.68</v>
      </c>
      <c r="L280" s="16">
        <v>171.66220000000001</v>
      </c>
      <c r="M280" s="7"/>
      <c r="N280" s="59"/>
      <c r="O280" s="59"/>
      <c r="P280" s="59"/>
      <c r="Q280" s="8"/>
      <c r="R280" s="8"/>
      <c r="S280" s="8"/>
      <c r="T280" s="8"/>
      <c r="U280" s="8"/>
    </row>
    <row r="281" spans="1:21" s="17" customFormat="1" ht="13.15" customHeight="1">
      <c r="A281" s="18" t="s">
        <v>882</v>
      </c>
      <c r="B281" s="19">
        <v>4.82E-2</v>
      </c>
      <c r="C281" s="20">
        <v>42388.825599999996</v>
      </c>
      <c r="D281" s="21">
        <v>34428.322399999997</v>
      </c>
      <c r="E281" s="21">
        <v>37275.159800000001</v>
      </c>
      <c r="F281" s="86">
        <v>45133.2958</v>
      </c>
      <c r="G281" s="21">
        <v>51346.104599999999</v>
      </c>
      <c r="H281" s="21">
        <v>42103.2359</v>
      </c>
      <c r="I281" s="22">
        <v>5.42</v>
      </c>
      <c r="J281" s="22">
        <v>16.98</v>
      </c>
      <c r="K281" s="22">
        <v>10.68</v>
      </c>
      <c r="L281" s="22">
        <v>171.62819999999999</v>
      </c>
      <c r="M281" s="7"/>
      <c r="N281" s="59"/>
      <c r="O281" s="59"/>
      <c r="P281" s="59"/>
      <c r="Q281" s="8"/>
      <c r="R281" s="8"/>
      <c r="S281" s="8"/>
      <c r="T281" s="8"/>
      <c r="U281" s="8"/>
    </row>
    <row r="282" spans="1:21" s="17" customFormat="1" ht="13.15" customHeight="1">
      <c r="A282" s="12" t="s">
        <v>238</v>
      </c>
      <c r="B282" s="13">
        <v>0.1351</v>
      </c>
      <c r="C282" s="14">
        <v>37286.266000000003</v>
      </c>
      <c r="D282" s="15">
        <v>29265.141199999998</v>
      </c>
      <c r="E282" s="15">
        <v>32502.084599999998</v>
      </c>
      <c r="F282" s="86">
        <v>43960.130799999999</v>
      </c>
      <c r="G282" s="15">
        <v>49968.352299999999</v>
      </c>
      <c r="H282" s="15">
        <v>38929.674099999997</v>
      </c>
      <c r="I282" s="16">
        <v>7.5</v>
      </c>
      <c r="J282" s="16">
        <v>11.62</v>
      </c>
      <c r="K282" s="16">
        <v>10.92</v>
      </c>
      <c r="L282" s="16">
        <v>173.75829999999999</v>
      </c>
      <c r="M282" s="7"/>
      <c r="N282" s="59"/>
      <c r="O282" s="59"/>
      <c r="P282" s="59"/>
      <c r="Q282" s="8"/>
      <c r="R282" s="8"/>
      <c r="S282" s="8"/>
      <c r="T282" s="8"/>
      <c r="U282" s="8"/>
    </row>
    <row r="283" spans="1:21" s="17" customFormat="1" ht="13.15" customHeight="1">
      <c r="A283" s="18" t="s">
        <v>1178</v>
      </c>
      <c r="B283" s="19">
        <v>7.0699999999999999E-2</v>
      </c>
      <c r="C283" s="20">
        <v>37152.645700000001</v>
      </c>
      <c r="D283" s="21">
        <v>30007.764899999998</v>
      </c>
      <c r="E283" s="21">
        <v>32307.7762</v>
      </c>
      <c r="F283" s="86">
        <v>41721.421900000001</v>
      </c>
      <c r="G283" s="21">
        <v>47031.497799999997</v>
      </c>
      <c r="H283" s="21">
        <v>37884.067999999999</v>
      </c>
      <c r="I283" s="22">
        <v>7.59</v>
      </c>
      <c r="J283" s="22">
        <v>9.23</v>
      </c>
      <c r="K283" s="22">
        <v>11.22</v>
      </c>
      <c r="L283" s="22">
        <v>174.18440000000001</v>
      </c>
      <c r="M283" s="7"/>
      <c r="N283" s="59"/>
      <c r="O283" s="59"/>
      <c r="P283" s="59"/>
      <c r="Q283" s="8"/>
      <c r="R283" s="8"/>
      <c r="S283" s="8"/>
      <c r="T283" s="8"/>
      <c r="U283" s="8"/>
    </row>
    <row r="284" spans="1:21" s="17" customFormat="1" ht="13.15" customHeight="1">
      <c r="A284" s="12" t="s">
        <v>239</v>
      </c>
      <c r="B284" s="13">
        <v>1.8525</v>
      </c>
      <c r="C284" s="14">
        <v>43320.025800000003</v>
      </c>
      <c r="D284" s="15">
        <v>34951.964999999997</v>
      </c>
      <c r="E284" s="15">
        <v>39026.483899999999</v>
      </c>
      <c r="F284" s="86">
        <v>48689.0622</v>
      </c>
      <c r="G284" s="15">
        <v>57543.673900000002</v>
      </c>
      <c r="H284" s="15">
        <v>44630.304600000003</v>
      </c>
      <c r="I284" s="16">
        <v>4.71</v>
      </c>
      <c r="J284" s="16">
        <v>9.3699999999999992</v>
      </c>
      <c r="K284" s="16">
        <v>9.91</v>
      </c>
      <c r="L284" s="16">
        <v>173.28120000000001</v>
      </c>
      <c r="M284" s="7"/>
      <c r="N284" s="59"/>
      <c r="O284" s="59"/>
      <c r="P284" s="59"/>
      <c r="Q284" s="8"/>
      <c r="R284" s="8"/>
      <c r="S284" s="8"/>
      <c r="T284" s="8"/>
      <c r="U284" s="8"/>
    </row>
    <row r="285" spans="1:21" s="17" customFormat="1" ht="13.15" customHeight="1">
      <c r="A285" s="18" t="s">
        <v>1179</v>
      </c>
      <c r="B285" s="19">
        <v>0.65329999999999999</v>
      </c>
      <c r="C285" s="20">
        <v>41359.303599999999</v>
      </c>
      <c r="D285" s="21">
        <v>34450.474800000004</v>
      </c>
      <c r="E285" s="21">
        <v>38006.5285</v>
      </c>
      <c r="F285" s="86">
        <v>45369.5985</v>
      </c>
      <c r="G285" s="21">
        <v>50886.600299999998</v>
      </c>
      <c r="H285" s="21">
        <v>42385.218399999998</v>
      </c>
      <c r="I285" s="22">
        <v>4.71</v>
      </c>
      <c r="J285" s="22">
        <v>6.74</v>
      </c>
      <c r="K285" s="22">
        <v>10.42</v>
      </c>
      <c r="L285" s="22">
        <v>173.0864</v>
      </c>
      <c r="M285" s="7"/>
      <c r="N285" s="59"/>
      <c r="O285" s="59"/>
      <c r="P285" s="59"/>
      <c r="Q285" s="8"/>
      <c r="R285" s="8"/>
      <c r="S285" s="8"/>
      <c r="T285" s="8"/>
      <c r="U285" s="8"/>
    </row>
    <row r="286" spans="1:21" s="17" customFormat="1" ht="13.15" customHeight="1">
      <c r="A286" s="18" t="s">
        <v>1180</v>
      </c>
      <c r="B286" s="19">
        <v>8.7900000000000006E-2</v>
      </c>
      <c r="C286" s="20">
        <v>54892.276400000002</v>
      </c>
      <c r="D286" s="21">
        <v>37203.402499999997</v>
      </c>
      <c r="E286" s="21">
        <v>45991.870699999999</v>
      </c>
      <c r="F286" s="86">
        <v>58588.272799999999</v>
      </c>
      <c r="G286" s="21">
        <v>67922.414099999995</v>
      </c>
      <c r="H286" s="21">
        <v>54208.633500000004</v>
      </c>
      <c r="I286" s="22">
        <v>5.99</v>
      </c>
      <c r="J286" s="22">
        <v>15.41</v>
      </c>
      <c r="K286" s="22">
        <v>9.69</v>
      </c>
      <c r="L286" s="22">
        <v>173.38820000000001</v>
      </c>
      <c r="M286" s="7"/>
      <c r="N286" s="59"/>
      <c r="O286" s="59"/>
      <c r="P286" s="59"/>
      <c r="Q286" s="8"/>
      <c r="R286" s="8"/>
      <c r="S286" s="8"/>
      <c r="T286" s="8"/>
      <c r="U286" s="8"/>
    </row>
    <row r="287" spans="1:21" s="17" customFormat="1" ht="13.15" customHeight="1">
      <c r="A287" s="18" t="s">
        <v>884</v>
      </c>
      <c r="B287" s="19">
        <v>0.60329999999999995</v>
      </c>
      <c r="C287" s="20">
        <v>43617.175000000003</v>
      </c>
      <c r="D287" s="21">
        <v>34915.8174</v>
      </c>
      <c r="E287" s="21">
        <v>39172.8577</v>
      </c>
      <c r="F287" s="86">
        <v>48271.722399999999</v>
      </c>
      <c r="G287" s="21">
        <v>53153.374499999998</v>
      </c>
      <c r="H287" s="21">
        <v>44191.703000000001</v>
      </c>
      <c r="I287" s="22">
        <v>5.68</v>
      </c>
      <c r="J287" s="22">
        <v>8.7200000000000006</v>
      </c>
      <c r="K287" s="22">
        <v>9.35</v>
      </c>
      <c r="L287" s="22">
        <v>173.25049999999999</v>
      </c>
      <c r="M287" s="7"/>
      <c r="N287" s="59"/>
      <c r="O287" s="59"/>
      <c r="P287" s="59"/>
      <c r="Q287" s="8"/>
      <c r="R287" s="8"/>
      <c r="S287" s="8"/>
      <c r="T287" s="8"/>
      <c r="U287" s="8"/>
    </row>
    <row r="288" spans="1:21" s="17" customFormat="1" ht="13.15" customHeight="1">
      <c r="A288" s="12" t="s">
        <v>1181</v>
      </c>
      <c r="B288" s="13">
        <v>0.24149999999999999</v>
      </c>
      <c r="C288" s="14">
        <v>43181.330699999999</v>
      </c>
      <c r="D288" s="15">
        <v>32504.135300000002</v>
      </c>
      <c r="E288" s="15">
        <v>35181.128100000002</v>
      </c>
      <c r="F288" s="86">
        <v>52705.362099999998</v>
      </c>
      <c r="G288" s="15">
        <v>64551.659599999999</v>
      </c>
      <c r="H288" s="15">
        <v>45784.005499999999</v>
      </c>
      <c r="I288" s="16">
        <v>8.17</v>
      </c>
      <c r="J288" s="16">
        <v>13.73</v>
      </c>
      <c r="K288" s="16">
        <v>10.050000000000001</v>
      </c>
      <c r="L288" s="16">
        <v>173.10470000000001</v>
      </c>
      <c r="M288" s="7"/>
      <c r="N288" s="59"/>
      <c r="O288" s="59"/>
      <c r="P288" s="59"/>
      <c r="Q288" s="8"/>
      <c r="R288" s="8"/>
      <c r="S288" s="8"/>
      <c r="T288" s="8"/>
      <c r="U288" s="8"/>
    </row>
    <row r="289" spans="1:21" s="17" customFormat="1" ht="13.15" customHeight="1">
      <c r="A289" s="18" t="s">
        <v>1182</v>
      </c>
      <c r="B289" s="19">
        <v>0.2024</v>
      </c>
      <c r="C289" s="20">
        <v>42441.177799999998</v>
      </c>
      <c r="D289" s="21">
        <v>32603.095700000002</v>
      </c>
      <c r="E289" s="21">
        <v>35030.625599999999</v>
      </c>
      <c r="F289" s="86">
        <v>52408.512499999997</v>
      </c>
      <c r="G289" s="21">
        <v>61903.401700000002</v>
      </c>
      <c r="H289" s="21">
        <v>45402.767699999997</v>
      </c>
      <c r="I289" s="22">
        <v>8.32</v>
      </c>
      <c r="J289" s="22">
        <v>12.97</v>
      </c>
      <c r="K289" s="22">
        <v>9.98</v>
      </c>
      <c r="L289" s="22">
        <v>173.06039999999999</v>
      </c>
      <c r="M289" s="7"/>
      <c r="N289" s="59"/>
      <c r="O289" s="59"/>
      <c r="P289" s="59"/>
      <c r="Q289" s="8"/>
      <c r="R289" s="8"/>
      <c r="S289" s="8"/>
      <c r="T289" s="8"/>
      <c r="U289" s="8"/>
    </row>
    <row r="290" spans="1:21">
      <c r="A290" s="12" t="s">
        <v>240</v>
      </c>
      <c r="B290" s="13">
        <v>0.27550000000000002</v>
      </c>
      <c r="C290" s="14">
        <v>42001.406999999999</v>
      </c>
      <c r="D290" s="15">
        <v>32448.428899999999</v>
      </c>
      <c r="E290" s="15">
        <v>36206.202799999999</v>
      </c>
      <c r="F290" s="86">
        <v>49833.421600000001</v>
      </c>
      <c r="G290" s="15">
        <v>58205.564899999998</v>
      </c>
      <c r="H290" s="15">
        <v>44276.574000000001</v>
      </c>
      <c r="I290" s="16">
        <v>8.5299999999999994</v>
      </c>
      <c r="J290" s="16">
        <v>15.5</v>
      </c>
      <c r="K290" s="16">
        <v>10.34</v>
      </c>
      <c r="L290" s="16">
        <v>174.1515</v>
      </c>
    </row>
    <row r="291" spans="1:21">
      <c r="A291" s="18" t="s">
        <v>885</v>
      </c>
      <c r="B291" s="19">
        <v>0.10299999999999999</v>
      </c>
      <c r="C291" s="20">
        <v>43744.977899999998</v>
      </c>
      <c r="D291" s="21">
        <v>33746.361100000002</v>
      </c>
      <c r="E291" s="21">
        <v>37710.191299999999</v>
      </c>
      <c r="F291" s="86">
        <v>50862.424800000001</v>
      </c>
      <c r="G291" s="21">
        <v>58205.564899999998</v>
      </c>
      <c r="H291" s="21">
        <v>45762.275099999999</v>
      </c>
      <c r="I291" s="22">
        <v>9.1199999999999992</v>
      </c>
      <c r="J291" s="22">
        <v>13.3</v>
      </c>
      <c r="K291" s="22">
        <v>10.39</v>
      </c>
      <c r="L291" s="22">
        <v>173.56120000000001</v>
      </c>
    </row>
    <row r="292" spans="1:21">
      <c r="A292" s="18" t="s">
        <v>886</v>
      </c>
      <c r="B292" s="19">
        <v>0.10829999999999999</v>
      </c>
      <c r="C292" s="20">
        <v>39988.359400000001</v>
      </c>
      <c r="D292" s="21">
        <v>30993.022300000001</v>
      </c>
      <c r="E292" s="21">
        <v>34750.747199999998</v>
      </c>
      <c r="F292" s="86">
        <v>44739.8511</v>
      </c>
      <c r="G292" s="21">
        <v>50012.102299999999</v>
      </c>
      <c r="H292" s="21">
        <v>40692.89</v>
      </c>
      <c r="I292" s="22">
        <v>6.95</v>
      </c>
      <c r="J292" s="22">
        <v>16.190000000000001</v>
      </c>
      <c r="K292" s="22">
        <v>10.23</v>
      </c>
      <c r="L292" s="22">
        <v>174.78479999999999</v>
      </c>
    </row>
    <row r="293" spans="1:21">
      <c r="A293" s="12" t="s">
        <v>1183</v>
      </c>
      <c r="B293" s="13">
        <v>0.58450000000000002</v>
      </c>
      <c r="C293" s="14">
        <v>40594.460599999999</v>
      </c>
      <c r="D293" s="15">
        <v>33097.931199999999</v>
      </c>
      <c r="E293" s="15">
        <v>37060.575900000003</v>
      </c>
      <c r="F293" s="86">
        <v>45274.4712</v>
      </c>
      <c r="G293" s="15">
        <v>51357.477400000003</v>
      </c>
      <c r="H293" s="15">
        <v>41833.588799999998</v>
      </c>
      <c r="I293" s="16">
        <v>7.22</v>
      </c>
      <c r="J293" s="16">
        <v>8.5</v>
      </c>
      <c r="K293" s="16">
        <v>10.029999999999999</v>
      </c>
      <c r="L293" s="16">
        <v>173.505</v>
      </c>
    </row>
    <row r="294" spans="1:21">
      <c r="A294" s="12" t="s">
        <v>1184</v>
      </c>
      <c r="B294" s="13">
        <v>0.16</v>
      </c>
      <c r="C294" s="14">
        <v>38169.886599999998</v>
      </c>
      <c r="D294" s="15">
        <v>29891.677100000001</v>
      </c>
      <c r="E294" s="15">
        <v>33433.032899999998</v>
      </c>
      <c r="F294" s="86">
        <v>41942.277300000002</v>
      </c>
      <c r="G294" s="15">
        <v>48669.703300000001</v>
      </c>
      <c r="H294" s="15">
        <v>38907.073600000003</v>
      </c>
      <c r="I294" s="16">
        <v>5.05</v>
      </c>
      <c r="J294" s="16">
        <v>9.9600000000000009</v>
      </c>
      <c r="K294" s="16">
        <v>10.199999999999999</v>
      </c>
      <c r="L294" s="16">
        <v>173.4117</v>
      </c>
    </row>
    <row r="295" spans="1:21">
      <c r="A295" s="12" t="s">
        <v>243</v>
      </c>
      <c r="B295" s="13">
        <v>0.2782</v>
      </c>
      <c r="C295" s="14">
        <v>39838.729099999997</v>
      </c>
      <c r="D295" s="15">
        <v>33788.551200000002</v>
      </c>
      <c r="E295" s="15">
        <v>36674.665300000001</v>
      </c>
      <c r="F295" s="86">
        <v>43844.791799999999</v>
      </c>
      <c r="G295" s="15">
        <v>50967.104200000002</v>
      </c>
      <c r="H295" s="15">
        <v>41342.158300000003</v>
      </c>
      <c r="I295" s="16">
        <v>5.3</v>
      </c>
      <c r="J295" s="16">
        <v>18.05</v>
      </c>
      <c r="K295" s="16">
        <v>10.73</v>
      </c>
      <c r="L295" s="16">
        <v>171.92769999999999</v>
      </c>
    </row>
    <row r="296" spans="1:21">
      <c r="A296" s="18" t="s">
        <v>1185</v>
      </c>
      <c r="B296" s="19">
        <v>0.12690000000000001</v>
      </c>
      <c r="C296" s="20">
        <v>40192.434600000001</v>
      </c>
      <c r="D296" s="21">
        <v>33788.551200000002</v>
      </c>
      <c r="E296" s="21">
        <v>36939.051299999999</v>
      </c>
      <c r="F296" s="86">
        <v>43557.028700000003</v>
      </c>
      <c r="G296" s="21">
        <v>49691.823700000001</v>
      </c>
      <c r="H296" s="21">
        <v>41108.311000000002</v>
      </c>
      <c r="I296" s="22">
        <v>3.63</v>
      </c>
      <c r="J296" s="22">
        <v>21.66</v>
      </c>
      <c r="K296" s="22">
        <v>9.91</v>
      </c>
      <c r="L296" s="22">
        <v>170.23249999999999</v>
      </c>
    </row>
    <row r="297" spans="1:21">
      <c r="A297" s="18" t="s">
        <v>890</v>
      </c>
      <c r="B297" s="19">
        <v>4.4900000000000002E-2</v>
      </c>
      <c r="C297" s="20">
        <v>39227.655500000001</v>
      </c>
      <c r="D297" s="21">
        <v>34082.002099999998</v>
      </c>
      <c r="E297" s="21">
        <v>36451.799200000001</v>
      </c>
      <c r="F297" s="86">
        <v>42907.947</v>
      </c>
      <c r="G297" s="21">
        <v>46984.4496</v>
      </c>
      <c r="H297" s="21">
        <v>40024.477099999996</v>
      </c>
      <c r="I297" s="22">
        <v>5.7</v>
      </c>
      <c r="J297" s="22">
        <v>14.17</v>
      </c>
      <c r="K297" s="22">
        <v>12.63</v>
      </c>
      <c r="L297" s="22">
        <v>173.26609999999999</v>
      </c>
    </row>
    <row r="298" spans="1:21">
      <c r="A298" s="12" t="s">
        <v>244</v>
      </c>
      <c r="B298" s="13">
        <v>3.0415999999999999</v>
      </c>
      <c r="C298" s="14">
        <v>43607.5409</v>
      </c>
      <c r="D298" s="15">
        <v>34188.641100000001</v>
      </c>
      <c r="E298" s="15">
        <v>38659.795299999998</v>
      </c>
      <c r="F298" s="86">
        <v>49453.845999999998</v>
      </c>
      <c r="G298" s="15">
        <v>56202.914900000003</v>
      </c>
      <c r="H298" s="15">
        <v>44831.4064</v>
      </c>
      <c r="I298" s="16">
        <v>9.6999999999999993</v>
      </c>
      <c r="J298" s="16">
        <v>16.5</v>
      </c>
      <c r="K298" s="16">
        <v>11.17</v>
      </c>
      <c r="L298" s="16">
        <v>173.61340000000001</v>
      </c>
    </row>
    <row r="299" spans="1:21">
      <c r="A299" s="18" t="s">
        <v>1186</v>
      </c>
      <c r="B299" s="19">
        <v>4.7199999999999999E-2</v>
      </c>
      <c r="C299" s="20">
        <v>45256.860099999998</v>
      </c>
      <c r="D299" s="21">
        <v>37763.663099999998</v>
      </c>
      <c r="E299" s="21">
        <v>41727.965600000003</v>
      </c>
      <c r="F299" s="86">
        <v>52853.114300000001</v>
      </c>
      <c r="G299" s="21">
        <v>68156.824099999998</v>
      </c>
      <c r="H299" s="21">
        <v>49088.802499999998</v>
      </c>
      <c r="I299" s="22">
        <v>9.84</v>
      </c>
      <c r="J299" s="22">
        <v>21.74</v>
      </c>
      <c r="K299" s="22">
        <v>11.62</v>
      </c>
      <c r="L299" s="22">
        <v>174.2398</v>
      </c>
    </row>
    <row r="300" spans="1:21">
      <c r="A300" s="18" t="s">
        <v>245</v>
      </c>
      <c r="B300" s="19">
        <v>3.6200000000000003E-2</v>
      </c>
      <c r="C300" s="20">
        <v>46454.116199999997</v>
      </c>
      <c r="D300" s="21">
        <v>35409.496400000004</v>
      </c>
      <c r="E300" s="21">
        <v>42243.976499999997</v>
      </c>
      <c r="F300" s="86">
        <v>56116.358099999998</v>
      </c>
      <c r="G300" s="21">
        <v>68147.644899999999</v>
      </c>
      <c r="H300" s="21">
        <v>49605.3658</v>
      </c>
      <c r="I300" s="22">
        <v>12.76</v>
      </c>
      <c r="J300" s="22">
        <v>15.65</v>
      </c>
      <c r="K300" s="22">
        <v>10.68</v>
      </c>
      <c r="L300" s="22">
        <v>174.5145</v>
      </c>
    </row>
    <row r="301" spans="1:21">
      <c r="A301" s="18" t="s">
        <v>246</v>
      </c>
      <c r="B301" s="19">
        <v>1.0771999999999999</v>
      </c>
      <c r="C301" s="20">
        <v>46004.560799999999</v>
      </c>
      <c r="D301" s="21">
        <v>37739.914799999999</v>
      </c>
      <c r="E301" s="21">
        <v>41512.965100000001</v>
      </c>
      <c r="F301" s="86">
        <v>52112.4686</v>
      </c>
      <c r="G301" s="21">
        <v>59900.628599999996</v>
      </c>
      <c r="H301" s="21">
        <v>47786.397700000001</v>
      </c>
      <c r="I301" s="22">
        <v>11.84</v>
      </c>
      <c r="J301" s="22">
        <v>16.559999999999999</v>
      </c>
      <c r="K301" s="22">
        <v>11.22</v>
      </c>
      <c r="L301" s="22">
        <v>173.25970000000001</v>
      </c>
    </row>
    <row r="302" spans="1:21">
      <c r="A302" s="18" t="s">
        <v>247</v>
      </c>
      <c r="B302" s="19">
        <v>0.62229999999999996</v>
      </c>
      <c r="C302" s="20">
        <v>43420.754699999998</v>
      </c>
      <c r="D302" s="21">
        <v>34505.295299999998</v>
      </c>
      <c r="E302" s="21">
        <v>38871.2428</v>
      </c>
      <c r="F302" s="86">
        <v>48411.514499999997</v>
      </c>
      <c r="G302" s="21">
        <v>53640.119100000004</v>
      </c>
      <c r="H302" s="21">
        <v>44176.038099999998</v>
      </c>
      <c r="I302" s="22">
        <v>9.14</v>
      </c>
      <c r="J302" s="22">
        <v>17.989999999999998</v>
      </c>
      <c r="K302" s="22">
        <v>11.34</v>
      </c>
      <c r="L302" s="22">
        <v>173.76249999999999</v>
      </c>
    </row>
    <row r="303" spans="1:21">
      <c r="A303" s="18" t="s">
        <v>1187</v>
      </c>
      <c r="B303" s="19">
        <v>0.58330000000000004</v>
      </c>
      <c r="C303" s="20">
        <v>39623.323199999999</v>
      </c>
      <c r="D303" s="21">
        <v>32217.6993</v>
      </c>
      <c r="E303" s="21">
        <v>35427.577799999999</v>
      </c>
      <c r="F303" s="86">
        <v>44242.895199999999</v>
      </c>
      <c r="G303" s="21">
        <v>51113.1132</v>
      </c>
      <c r="H303" s="21">
        <v>40692.736700000001</v>
      </c>
      <c r="I303" s="22">
        <v>5.66</v>
      </c>
      <c r="J303" s="22">
        <v>14.84</v>
      </c>
      <c r="K303" s="22">
        <v>10.49</v>
      </c>
      <c r="L303" s="22">
        <v>173.96969999999999</v>
      </c>
    </row>
    <row r="304" spans="1:21">
      <c r="A304" s="12" t="s">
        <v>248</v>
      </c>
      <c r="B304" s="13">
        <v>0.29680000000000001</v>
      </c>
      <c r="C304" s="14">
        <v>43345.677499999998</v>
      </c>
      <c r="D304" s="15">
        <v>33823.024100000002</v>
      </c>
      <c r="E304" s="15">
        <v>37940.276899999997</v>
      </c>
      <c r="F304" s="86">
        <v>54721.084999999999</v>
      </c>
      <c r="G304" s="15">
        <v>63866.761200000001</v>
      </c>
      <c r="H304" s="15">
        <v>46578.9758</v>
      </c>
      <c r="I304" s="16">
        <v>6.22</v>
      </c>
      <c r="J304" s="16">
        <v>22.84</v>
      </c>
      <c r="K304" s="16">
        <v>10.86</v>
      </c>
      <c r="L304" s="16">
        <v>176.9949</v>
      </c>
    </row>
    <row r="305" spans="1:12">
      <c r="A305" s="18" t="s">
        <v>897</v>
      </c>
      <c r="B305" s="19">
        <v>4.2200000000000001E-2</v>
      </c>
      <c r="C305" s="20">
        <v>56455.867899999997</v>
      </c>
      <c r="D305" s="21">
        <v>33225.071100000001</v>
      </c>
      <c r="E305" s="21">
        <v>40341.0913</v>
      </c>
      <c r="F305" s="86">
        <v>67464.749599999996</v>
      </c>
      <c r="G305" s="21">
        <v>71749.059800000003</v>
      </c>
      <c r="H305" s="21">
        <v>54451.584300000002</v>
      </c>
      <c r="I305" s="22">
        <v>9.85</v>
      </c>
      <c r="J305" s="22">
        <v>27.69</v>
      </c>
      <c r="K305" s="22">
        <v>9.8699999999999992</v>
      </c>
      <c r="L305" s="22">
        <v>176.7732</v>
      </c>
    </row>
    <row r="306" spans="1:12">
      <c r="A306" s="18" t="s">
        <v>250</v>
      </c>
      <c r="B306" s="19">
        <v>6.3399999999999998E-2</v>
      </c>
      <c r="C306" s="20">
        <v>39857.223700000002</v>
      </c>
      <c r="D306" s="21">
        <v>30695.905299999999</v>
      </c>
      <c r="E306" s="21">
        <v>35369.123399999997</v>
      </c>
      <c r="F306" s="86">
        <v>47330.549899999998</v>
      </c>
      <c r="G306" s="21">
        <v>53923.753499999999</v>
      </c>
      <c r="H306" s="21">
        <v>41568.144899999999</v>
      </c>
      <c r="I306" s="22">
        <v>3.72</v>
      </c>
      <c r="J306" s="22">
        <v>20.010000000000002</v>
      </c>
      <c r="K306" s="22">
        <v>10.93</v>
      </c>
      <c r="L306" s="22">
        <v>175.23410000000001</v>
      </c>
    </row>
    <row r="307" spans="1:12">
      <c r="A307" s="18" t="s">
        <v>899</v>
      </c>
      <c r="B307" s="19">
        <v>6.8500000000000005E-2</v>
      </c>
      <c r="C307" s="20">
        <v>53617.633199999997</v>
      </c>
      <c r="D307" s="21">
        <v>39181.378299999997</v>
      </c>
      <c r="E307" s="21">
        <v>44738.006000000001</v>
      </c>
      <c r="F307" s="86">
        <v>59985.650600000001</v>
      </c>
      <c r="G307" s="21">
        <v>63920.987399999998</v>
      </c>
      <c r="H307" s="21">
        <v>52757.645700000001</v>
      </c>
      <c r="I307" s="22">
        <v>5.0599999999999996</v>
      </c>
      <c r="J307" s="22">
        <v>28.05</v>
      </c>
      <c r="K307" s="22">
        <v>9.99</v>
      </c>
      <c r="L307" s="22">
        <v>181.8546</v>
      </c>
    </row>
    <row r="308" spans="1:12">
      <c r="A308" s="18" t="s">
        <v>900</v>
      </c>
      <c r="B308" s="19">
        <v>3.7499999999999999E-2</v>
      </c>
      <c r="C308" s="20">
        <v>39128.462</v>
      </c>
      <c r="D308" s="21">
        <v>33728.736499999999</v>
      </c>
      <c r="E308" s="21">
        <v>37226.252200000003</v>
      </c>
      <c r="F308" s="86">
        <v>45147.714599999999</v>
      </c>
      <c r="G308" s="21">
        <v>58384.853600000002</v>
      </c>
      <c r="H308" s="21">
        <v>41953.597999999998</v>
      </c>
      <c r="I308" s="22">
        <v>6.84</v>
      </c>
      <c r="J308" s="22">
        <v>17.66</v>
      </c>
      <c r="K308" s="22">
        <v>12.13</v>
      </c>
      <c r="L308" s="22">
        <v>176.12200000000001</v>
      </c>
    </row>
    <row r="309" spans="1:12">
      <c r="A309" s="12" t="s">
        <v>251</v>
      </c>
      <c r="B309" s="13">
        <v>0.1226</v>
      </c>
      <c r="C309" s="14">
        <v>39456.318899999998</v>
      </c>
      <c r="D309" s="15">
        <v>32882.976699999999</v>
      </c>
      <c r="E309" s="15">
        <v>35840.994599999998</v>
      </c>
      <c r="F309" s="86">
        <v>44422.404499999997</v>
      </c>
      <c r="G309" s="15">
        <v>54472.364099999999</v>
      </c>
      <c r="H309" s="15">
        <v>41986.217700000001</v>
      </c>
      <c r="I309" s="16">
        <v>8.51</v>
      </c>
      <c r="J309" s="16">
        <v>17.04</v>
      </c>
      <c r="K309" s="16">
        <v>10.95</v>
      </c>
      <c r="L309" s="16">
        <v>175.3843</v>
      </c>
    </row>
    <row r="310" spans="1:12">
      <c r="A310" s="18" t="s">
        <v>252</v>
      </c>
      <c r="B310" s="19">
        <v>5.9799999999999999E-2</v>
      </c>
      <c r="C310" s="20">
        <v>39766.309399999998</v>
      </c>
      <c r="D310" s="21">
        <v>31789.833299999998</v>
      </c>
      <c r="E310" s="21">
        <v>36143.147599999997</v>
      </c>
      <c r="F310" s="86">
        <v>43726.025500000003</v>
      </c>
      <c r="G310" s="21">
        <v>47819.9902</v>
      </c>
      <c r="H310" s="21">
        <v>40271.622600000002</v>
      </c>
      <c r="I310" s="22">
        <v>6.95</v>
      </c>
      <c r="J310" s="22">
        <v>16.5</v>
      </c>
      <c r="K310" s="22">
        <v>11.42</v>
      </c>
      <c r="L310" s="22">
        <v>174.98480000000001</v>
      </c>
    </row>
    <row r="311" spans="1:12">
      <c r="A311" s="12" t="s">
        <v>253</v>
      </c>
      <c r="B311" s="13">
        <v>0.2223</v>
      </c>
      <c r="C311" s="14">
        <v>40794.9715</v>
      </c>
      <c r="D311" s="15">
        <v>36141.688699999999</v>
      </c>
      <c r="E311" s="15">
        <v>38609.570699999997</v>
      </c>
      <c r="F311" s="86">
        <v>43497.708599999998</v>
      </c>
      <c r="G311" s="15">
        <v>49061.593500000003</v>
      </c>
      <c r="H311" s="15">
        <v>41775.811500000003</v>
      </c>
      <c r="I311" s="16">
        <v>8.06</v>
      </c>
      <c r="J311" s="16">
        <v>15.7</v>
      </c>
      <c r="K311" s="16">
        <v>12.52</v>
      </c>
      <c r="L311" s="16">
        <v>174.22540000000001</v>
      </c>
    </row>
    <row r="312" spans="1:12">
      <c r="A312" s="18" t="s">
        <v>257</v>
      </c>
      <c r="B312" s="19">
        <v>0.1293</v>
      </c>
      <c r="C312" s="20">
        <v>41315.733999999997</v>
      </c>
      <c r="D312" s="21">
        <v>37758.3007</v>
      </c>
      <c r="E312" s="21">
        <v>40206.557500000003</v>
      </c>
      <c r="F312" s="86">
        <v>43601.722800000003</v>
      </c>
      <c r="G312" s="21">
        <v>48708.3701</v>
      </c>
      <c r="H312" s="21">
        <v>42299.354899999998</v>
      </c>
      <c r="I312" s="22">
        <v>7.94</v>
      </c>
      <c r="J312" s="22">
        <v>16.88</v>
      </c>
      <c r="K312" s="22">
        <v>12.76</v>
      </c>
      <c r="L312" s="22">
        <v>174.4521</v>
      </c>
    </row>
    <row r="313" spans="1:12">
      <c r="A313" s="12" t="s">
        <v>258</v>
      </c>
      <c r="B313" s="13">
        <v>0.35620000000000002</v>
      </c>
      <c r="C313" s="14">
        <v>39105.932399999998</v>
      </c>
      <c r="D313" s="15">
        <v>31527.445199999998</v>
      </c>
      <c r="E313" s="15">
        <v>35026.734499999999</v>
      </c>
      <c r="F313" s="86">
        <v>44827.162100000001</v>
      </c>
      <c r="G313" s="15">
        <v>49737.241099999999</v>
      </c>
      <c r="H313" s="15">
        <v>40247.721799999999</v>
      </c>
      <c r="I313" s="16">
        <v>4.8099999999999996</v>
      </c>
      <c r="J313" s="16">
        <v>12.47</v>
      </c>
      <c r="K313" s="16">
        <v>12.2</v>
      </c>
      <c r="L313" s="16">
        <v>174.61590000000001</v>
      </c>
    </row>
    <row r="314" spans="1:12">
      <c r="A314" s="18" t="s">
        <v>260</v>
      </c>
      <c r="B314" s="19">
        <v>0.33860000000000001</v>
      </c>
      <c r="C314" s="20">
        <v>39061.812299999998</v>
      </c>
      <c r="D314" s="21">
        <v>31391.9352</v>
      </c>
      <c r="E314" s="21">
        <v>35010.673699999999</v>
      </c>
      <c r="F314" s="86">
        <v>44497.401700000002</v>
      </c>
      <c r="G314" s="21">
        <v>49586.559699999998</v>
      </c>
      <c r="H314" s="21">
        <v>40043.724699999999</v>
      </c>
      <c r="I314" s="22">
        <v>4.75</v>
      </c>
      <c r="J314" s="22">
        <v>12.26</v>
      </c>
      <c r="K314" s="22">
        <v>12.16</v>
      </c>
      <c r="L314" s="22">
        <v>174.6533</v>
      </c>
    </row>
    <row r="315" spans="1:12">
      <c r="A315" s="12" t="s">
        <v>261</v>
      </c>
      <c r="B315" s="13">
        <v>6.8199999999999997E-2</v>
      </c>
      <c r="C315" s="14">
        <v>56139.991199999997</v>
      </c>
      <c r="D315" s="15">
        <v>48963.813699999999</v>
      </c>
      <c r="E315" s="15">
        <v>52926.871899999998</v>
      </c>
      <c r="F315" s="86">
        <v>60271.842199999999</v>
      </c>
      <c r="G315" s="15">
        <v>67378.774000000005</v>
      </c>
      <c r="H315" s="15">
        <v>57016.432000000001</v>
      </c>
      <c r="I315" s="16">
        <v>6.98</v>
      </c>
      <c r="J315" s="16">
        <v>20.239999999999998</v>
      </c>
      <c r="K315" s="16">
        <v>11.38</v>
      </c>
      <c r="L315" s="16">
        <v>173.3434</v>
      </c>
    </row>
    <row r="316" spans="1:12">
      <c r="A316" s="12" t="s">
        <v>262</v>
      </c>
      <c r="B316" s="13">
        <v>2.9704999999999999</v>
      </c>
      <c r="C316" s="14">
        <v>35672.215199999999</v>
      </c>
      <c r="D316" s="15">
        <v>28884.831900000001</v>
      </c>
      <c r="E316" s="15">
        <v>32439.8449</v>
      </c>
      <c r="F316" s="86">
        <v>38576.955399999999</v>
      </c>
      <c r="G316" s="15">
        <v>42141.785600000003</v>
      </c>
      <c r="H316" s="15">
        <v>35789.161500000002</v>
      </c>
      <c r="I316" s="16">
        <v>6.48</v>
      </c>
      <c r="J316" s="16">
        <v>7.05</v>
      </c>
      <c r="K316" s="16">
        <v>10.31</v>
      </c>
      <c r="L316" s="16">
        <v>173.37090000000001</v>
      </c>
    </row>
    <row r="317" spans="1:12">
      <c r="A317" s="18" t="s">
        <v>1188</v>
      </c>
      <c r="B317" s="19">
        <v>0.39789999999999998</v>
      </c>
      <c r="C317" s="20">
        <v>35940.177300000003</v>
      </c>
      <c r="D317" s="21">
        <v>30470.5</v>
      </c>
      <c r="E317" s="21">
        <v>32989.561399999999</v>
      </c>
      <c r="F317" s="86">
        <v>38759.835899999998</v>
      </c>
      <c r="G317" s="21">
        <v>42141.785600000003</v>
      </c>
      <c r="H317" s="21">
        <v>36129.497600000002</v>
      </c>
      <c r="I317" s="22">
        <v>6.14</v>
      </c>
      <c r="J317" s="22">
        <v>7.69</v>
      </c>
      <c r="K317" s="22">
        <v>10.24</v>
      </c>
      <c r="L317" s="22">
        <v>173.386</v>
      </c>
    </row>
    <row r="318" spans="1:12">
      <c r="A318" s="12" t="s">
        <v>263</v>
      </c>
      <c r="B318" s="13">
        <v>2.6291000000000002</v>
      </c>
      <c r="C318" s="14">
        <v>39134.939100000003</v>
      </c>
      <c r="D318" s="15">
        <v>30510.75</v>
      </c>
      <c r="E318" s="15">
        <v>33440.166599999997</v>
      </c>
      <c r="F318" s="86">
        <v>45446.292000000001</v>
      </c>
      <c r="G318" s="15">
        <v>55450.950100000002</v>
      </c>
      <c r="H318" s="15">
        <v>41248.322699999997</v>
      </c>
      <c r="I318" s="16">
        <v>7.27</v>
      </c>
      <c r="J318" s="16">
        <v>18.7</v>
      </c>
      <c r="K318" s="16">
        <v>10.87</v>
      </c>
      <c r="L318" s="16">
        <v>173.36340000000001</v>
      </c>
    </row>
    <row r="319" spans="1:12">
      <c r="A319" s="18" t="s">
        <v>925</v>
      </c>
      <c r="B319" s="19">
        <v>6.0100000000000001E-2</v>
      </c>
      <c r="C319" s="20">
        <v>62142.729299999999</v>
      </c>
      <c r="D319" s="21">
        <v>40064.276599999997</v>
      </c>
      <c r="E319" s="21">
        <v>50118.903299999998</v>
      </c>
      <c r="F319" s="86">
        <v>66491.456900000005</v>
      </c>
      <c r="G319" s="21">
        <v>74103.536699999997</v>
      </c>
      <c r="H319" s="21">
        <v>58917.943700000003</v>
      </c>
      <c r="I319" s="22">
        <v>16.02</v>
      </c>
      <c r="J319" s="22">
        <v>19.579999999999998</v>
      </c>
      <c r="K319" s="22">
        <v>9.43</v>
      </c>
      <c r="L319" s="22">
        <v>174.011</v>
      </c>
    </row>
    <row r="320" spans="1:12">
      <c r="A320" s="18" t="s">
        <v>927</v>
      </c>
      <c r="B320" s="19">
        <v>0.54179999999999995</v>
      </c>
      <c r="C320" s="20">
        <v>42200.396200000003</v>
      </c>
      <c r="D320" s="21">
        <v>30064.188099999999</v>
      </c>
      <c r="E320" s="21">
        <v>34922.490899999997</v>
      </c>
      <c r="F320" s="86">
        <v>51122.1345</v>
      </c>
      <c r="G320" s="21">
        <v>61233.339200000002</v>
      </c>
      <c r="H320" s="21">
        <v>44482.489699999998</v>
      </c>
      <c r="I320" s="22">
        <v>9.5</v>
      </c>
      <c r="J320" s="22">
        <v>19.78</v>
      </c>
      <c r="K320" s="22">
        <v>10.31</v>
      </c>
      <c r="L320" s="22">
        <v>175.55359999999999</v>
      </c>
    </row>
    <row r="321" spans="1:12">
      <c r="A321" s="18" t="s">
        <v>928</v>
      </c>
      <c r="B321" s="19">
        <v>0.19800000000000001</v>
      </c>
      <c r="C321" s="20">
        <v>41194.4015</v>
      </c>
      <c r="D321" s="21">
        <v>34620.734900000003</v>
      </c>
      <c r="E321" s="21">
        <v>37704.357100000001</v>
      </c>
      <c r="F321" s="86">
        <v>44672.4715</v>
      </c>
      <c r="G321" s="21">
        <v>49293.338300000003</v>
      </c>
      <c r="H321" s="21">
        <v>41346.825499999999</v>
      </c>
      <c r="I321" s="22">
        <v>4.05</v>
      </c>
      <c r="J321" s="22">
        <v>14.04</v>
      </c>
      <c r="K321" s="22">
        <v>14.01</v>
      </c>
      <c r="L321" s="22">
        <v>173.29929999999999</v>
      </c>
    </row>
    <row r="322" spans="1:12">
      <c r="A322" s="18" t="s">
        <v>930</v>
      </c>
      <c r="B322" s="19">
        <v>5.6500000000000002E-2</v>
      </c>
      <c r="C322" s="20">
        <v>46230.378100000002</v>
      </c>
      <c r="D322" s="21">
        <v>34160.685700000002</v>
      </c>
      <c r="E322" s="21">
        <v>37961.186000000002</v>
      </c>
      <c r="F322" s="86">
        <v>52765.9202</v>
      </c>
      <c r="G322" s="21">
        <v>58721.113299999997</v>
      </c>
      <c r="H322" s="21">
        <v>46827.181199999999</v>
      </c>
      <c r="I322" s="22">
        <v>9.41</v>
      </c>
      <c r="J322" s="22">
        <v>23.95</v>
      </c>
      <c r="K322" s="22">
        <v>9.61</v>
      </c>
      <c r="L322" s="22">
        <v>175.40270000000001</v>
      </c>
    </row>
    <row r="323" spans="1:12">
      <c r="A323" s="18" t="s">
        <v>643</v>
      </c>
      <c r="B323" s="19">
        <v>1.3030999999999999</v>
      </c>
      <c r="C323" s="20">
        <v>35828.338400000001</v>
      </c>
      <c r="D323" s="21">
        <v>30000.833299999998</v>
      </c>
      <c r="E323" s="21">
        <v>31924</v>
      </c>
      <c r="F323" s="86">
        <v>40833.704700000002</v>
      </c>
      <c r="G323" s="21">
        <v>45195.321499999998</v>
      </c>
      <c r="H323" s="21">
        <v>37060.133000000002</v>
      </c>
      <c r="I323" s="22">
        <v>4.74</v>
      </c>
      <c r="J323" s="22">
        <v>17.79</v>
      </c>
      <c r="K323" s="22">
        <v>10.93</v>
      </c>
      <c r="L323" s="22">
        <v>171.536</v>
      </c>
    </row>
    <row r="324" spans="1:12">
      <c r="A324" s="12" t="s">
        <v>265</v>
      </c>
      <c r="B324" s="13">
        <v>0.42299999999999999</v>
      </c>
      <c r="C324" s="14">
        <v>42804.908199999998</v>
      </c>
      <c r="D324" s="15">
        <v>34730.313300000002</v>
      </c>
      <c r="E324" s="15">
        <v>38498.0867</v>
      </c>
      <c r="F324" s="86">
        <v>49080.066099999996</v>
      </c>
      <c r="G324" s="15">
        <v>54853.541499999999</v>
      </c>
      <c r="H324" s="15">
        <v>44163.191500000001</v>
      </c>
      <c r="I324" s="16">
        <v>7.78</v>
      </c>
      <c r="J324" s="16">
        <v>20.12</v>
      </c>
      <c r="K324" s="16">
        <v>11.12</v>
      </c>
      <c r="L324" s="16">
        <v>175.74690000000001</v>
      </c>
    </row>
    <row r="325" spans="1:12">
      <c r="A325" s="18" t="s">
        <v>267</v>
      </c>
      <c r="B325" s="19">
        <v>8.2799999999999999E-2</v>
      </c>
      <c r="C325" s="20">
        <v>40963.394500000002</v>
      </c>
      <c r="D325" s="21">
        <v>34674.600200000001</v>
      </c>
      <c r="E325" s="21">
        <v>38121.1417</v>
      </c>
      <c r="F325" s="86">
        <v>43708.487200000003</v>
      </c>
      <c r="G325" s="21">
        <v>49497.966800000002</v>
      </c>
      <c r="H325" s="21">
        <v>41308.8698</v>
      </c>
      <c r="I325" s="22">
        <v>5.24</v>
      </c>
      <c r="J325" s="22">
        <v>17.59</v>
      </c>
      <c r="K325" s="22">
        <v>11.11</v>
      </c>
      <c r="L325" s="22">
        <v>173.63399999999999</v>
      </c>
    </row>
    <row r="326" spans="1:12">
      <c r="A326" s="18" t="s">
        <v>936</v>
      </c>
      <c r="B326" s="19">
        <v>3.39E-2</v>
      </c>
      <c r="C326" s="20">
        <v>43058.2359</v>
      </c>
      <c r="D326" s="21">
        <v>33897.910300000003</v>
      </c>
      <c r="E326" s="21">
        <v>36888.117200000001</v>
      </c>
      <c r="F326" s="86">
        <v>49271.256000000001</v>
      </c>
      <c r="G326" s="21">
        <v>53267.833100000003</v>
      </c>
      <c r="H326" s="21">
        <v>43485.135000000002</v>
      </c>
      <c r="I326" s="22">
        <v>9.77</v>
      </c>
      <c r="J326" s="22">
        <v>19.93</v>
      </c>
      <c r="K326" s="22">
        <v>11.43</v>
      </c>
      <c r="L326" s="22">
        <v>174.31540000000001</v>
      </c>
    </row>
    <row r="327" spans="1:12">
      <c r="A327" s="12" t="s">
        <v>270</v>
      </c>
      <c r="B327" s="13">
        <v>0.18659999999999999</v>
      </c>
      <c r="C327" s="14">
        <v>51889.044999999998</v>
      </c>
      <c r="D327" s="15">
        <v>41084.517</v>
      </c>
      <c r="E327" s="15">
        <v>45996.284599999999</v>
      </c>
      <c r="F327" s="86">
        <v>59209.015899999999</v>
      </c>
      <c r="G327" s="15">
        <v>63669.862999999998</v>
      </c>
      <c r="H327" s="15">
        <v>53010.356099999997</v>
      </c>
      <c r="I327" s="16">
        <v>12.26</v>
      </c>
      <c r="J327" s="16">
        <v>24.55</v>
      </c>
      <c r="K327" s="16">
        <v>9.9499999999999993</v>
      </c>
      <c r="L327" s="16">
        <v>173.0615</v>
      </c>
    </row>
    <row r="328" spans="1:12">
      <c r="A328" s="12" t="s">
        <v>273</v>
      </c>
      <c r="B328" s="13">
        <v>0.39</v>
      </c>
      <c r="C328" s="14">
        <v>40194.279300000002</v>
      </c>
      <c r="D328" s="15">
        <v>30779.767899999999</v>
      </c>
      <c r="E328" s="15">
        <v>34173.7212</v>
      </c>
      <c r="F328" s="86">
        <v>46744.768900000003</v>
      </c>
      <c r="G328" s="15">
        <v>55904.0501</v>
      </c>
      <c r="H328" s="15">
        <v>42141.360500000003</v>
      </c>
      <c r="I328" s="16">
        <v>8.01</v>
      </c>
      <c r="J328" s="16">
        <v>14.34</v>
      </c>
      <c r="K328" s="16">
        <v>12.22</v>
      </c>
      <c r="L328" s="16">
        <v>174.8366</v>
      </c>
    </row>
    <row r="329" spans="1:12">
      <c r="A329" s="18" t="s">
        <v>1189</v>
      </c>
      <c r="B329" s="19">
        <v>0.13059999999999999</v>
      </c>
      <c r="C329" s="20">
        <v>41610.015399999997</v>
      </c>
      <c r="D329" s="21">
        <v>33560.583299999998</v>
      </c>
      <c r="E329" s="21">
        <v>37076.381300000001</v>
      </c>
      <c r="F329" s="86">
        <v>46235.327499999999</v>
      </c>
      <c r="G329" s="21">
        <v>51227.4689</v>
      </c>
      <c r="H329" s="21">
        <v>42189.229599999999</v>
      </c>
      <c r="I329" s="22">
        <v>9.48</v>
      </c>
      <c r="J329" s="22">
        <v>14.93</v>
      </c>
      <c r="K329" s="22">
        <v>12.26</v>
      </c>
      <c r="L329" s="22">
        <v>173.4538</v>
      </c>
    </row>
    <row r="330" spans="1:12">
      <c r="A330" s="18" t="s">
        <v>944</v>
      </c>
      <c r="B330" s="19">
        <v>0.20349999999999999</v>
      </c>
      <c r="C330" s="20">
        <v>37288.295400000003</v>
      </c>
      <c r="D330" s="21">
        <v>29635.605500000001</v>
      </c>
      <c r="E330" s="21">
        <v>32576.333299999998</v>
      </c>
      <c r="F330" s="86">
        <v>45615.252399999998</v>
      </c>
      <c r="G330" s="21">
        <v>56826.948199999999</v>
      </c>
      <c r="H330" s="21">
        <v>41227.434800000003</v>
      </c>
      <c r="I330" s="22">
        <v>6.81</v>
      </c>
      <c r="J330" s="22">
        <v>12.9</v>
      </c>
      <c r="K330" s="22">
        <v>12.48</v>
      </c>
      <c r="L330" s="22">
        <v>175.72810000000001</v>
      </c>
    </row>
    <row r="331" spans="1:12">
      <c r="A331" s="12" t="s">
        <v>274</v>
      </c>
      <c r="B331" s="13">
        <v>0.41339999999999999</v>
      </c>
      <c r="C331" s="14">
        <v>37747.184399999998</v>
      </c>
      <c r="D331" s="15">
        <v>29844.934499999999</v>
      </c>
      <c r="E331" s="15">
        <v>33265.5</v>
      </c>
      <c r="F331" s="86">
        <v>44390.8433</v>
      </c>
      <c r="G331" s="15">
        <v>51841.558199999999</v>
      </c>
      <c r="H331" s="15">
        <v>39666.075799999999</v>
      </c>
      <c r="I331" s="16">
        <v>7.43</v>
      </c>
      <c r="J331" s="16">
        <v>12.45</v>
      </c>
      <c r="K331" s="16">
        <v>11.53</v>
      </c>
      <c r="L331" s="16">
        <v>175.2199</v>
      </c>
    </row>
    <row r="332" spans="1:12">
      <c r="A332" s="18" t="s">
        <v>945</v>
      </c>
      <c r="B332" s="19">
        <v>4.7899999999999998E-2</v>
      </c>
      <c r="C332" s="20">
        <v>47209.760199999997</v>
      </c>
      <c r="D332" s="21">
        <v>34243.362800000003</v>
      </c>
      <c r="E332" s="21">
        <v>39310.118499999997</v>
      </c>
      <c r="F332" s="86">
        <v>51357.953399999999</v>
      </c>
      <c r="G332" s="21">
        <v>62195.539499999999</v>
      </c>
      <c r="H332" s="21">
        <v>46826.430099999998</v>
      </c>
      <c r="I332" s="22">
        <v>9.18</v>
      </c>
      <c r="J332" s="22">
        <v>10.62</v>
      </c>
      <c r="K332" s="22">
        <v>11.07</v>
      </c>
      <c r="L332" s="22">
        <v>176.7903</v>
      </c>
    </row>
    <row r="333" spans="1:12">
      <c r="A333" s="18" t="s">
        <v>1190</v>
      </c>
      <c r="B333" s="19">
        <v>6.1899999999999997E-2</v>
      </c>
      <c r="C333" s="20">
        <v>33948.351999999999</v>
      </c>
      <c r="D333" s="21">
        <v>26053.817299999999</v>
      </c>
      <c r="E333" s="21">
        <v>31358.75</v>
      </c>
      <c r="F333" s="86">
        <v>47186.0792</v>
      </c>
      <c r="G333" s="21">
        <v>57266.989399999999</v>
      </c>
      <c r="H333" s="21">
        <v>39022.221799999999</v>
      </c>
      <c r="I333" s="22">
        <v>10.039999999999999</v>
      </c>
      <c r="J333" s="22">
        <v>17.89</v>
      </c>
      <c r="K333" s="22">
        <v>10.54</v>
      </c>
      <c r="L333" s="22">
        <v>180.32550000000001</v>
      </c>
    </row>
    <row r="334" spans="1:12">
      <c r="A334" s="18" t="s">
        <v>947</v>
      </c>
      <c r="B334" s="19">
        <v>0.1197</v>
      </c>
      <c r="C334" s="20">
        <v>40651.559099999999</v>
      </c>
      <c r="D334" s="21">
        <v>32306.583299999998</v>
      </c>
      <c r="E334" s="21">
        <v>35972.191200000001</v>
      </c>
      <c r="F334" s="86">
        <v>46179.966399999998</v>
      </c>
      <c r="G334" s="21">
        <v>50964.934399999998</v>
      </c>
      <c r="H334" s="21">
        <v>41452.382299999997</v>
      </c>
      <c r="I334" s="22">
        <v>7.03</v>
      </c>
      <c r="J334" s="22">
        <v>17.88</v>
      </c>
      <c r="K334" s="22">
        <v>11.38</v>
      </c>
      <c r="L334" s="22">
        <v>174.2567</v>
      </c>
    </row>
    <row r="335" spans="1:12">
      <c r="A335" s="12" t="s">
        <v>275</v>
      </c>
      <c r="B335" s="13">
        <v>0.35089999999999999</v>
      </c>
      <c r="C335" s="14">
        <v>39695.219899999996</v>
      </c>
      <c r="D335" s="15">
        <v>32032.833299999998</v>
      </c>
      <c r="E335" s="15">
        <v>35665.519200000002</v>
      </c>
      <c r="F335" s="86">
        <v>45045.0026</v>
      </c>
      <c r="G335" s="15">
        <v>50662.332600000002</v>
      </c>
      <c r="H335" s="15">
        <v>40781.715799999998</v>
      </c>
      <c r="I335" s="16">
        <v>9.3800000000000008</v>
      </c>
      <c r="J335" s="16">
        <v>12.82</v>
      </c>
      <c r="K335" s="16">
        <v>11.67</v>
      </c>
      <c r="L335" s="16">
        <v>171.6798</v>
      </c>
    </row>
    <row r="336" spans="1:12">
      <c r="A336" s="12" t="s">
        <v>276</v>
      </c>
      <c r="B336" s="13">
        <v>6.3E-2</v>
      </c>
      <c r="C336" s="14">
        <v>62238.283100000001</v>
      </c>
      <c r="D336" s="15">
        <v>40774.603300000002</v>
      </c>
      <c r="E336" s="15">
        <v>47863.404199999997</v>
      </c>
      <c r="F336" s="86">
        <v>72166.108500000002</v>
      </c>
      <c r="G336" s="15">
        <v>80616.478499999997</v>
      </c>
      <c r="H336" s="15">
        <v>60731.247000000003</v>
      </c>
      <c r="I336" s="16">
        <v>5.91</v>
      </c>
      <c r="J336" s="16">
        <v>24.5</v>
      </c>
      <c r="K336" s="16">
        <v>10.01</v>
      </c>
      <c r="L336" s="16">
        <v>178.12540000000001</v>
      </c>
    </row>
    <row r="337" spans="1:12">
      <c r="A337" s="12" t="s">
        <v>278</v>
      </c>
      <c r="B337" s="13">
        <v>1.4279999999999999</v>
      </c>
      <c r="C337" s="14">
        <v>60753.394699999997</v>
      </c>
      <c r="D337" s="15">
        <v>41765.463000000003</v>
      </c>
      <c r="E337" s="15">
        <v>49856.6371</v>
      </c>
      <c r="F337" s="86">
        <v>75693.430800000002</v>
      </c>
      <c r="G337" s="15">
        <v>94547.415900000007</v>
      </c>
      <c r="H337" s="15">
        <v>64870.394200000002</v>
      </c>
      <c r="I337" s="16">
        <v>9.07</v>
      </c>
      <c r="J337" s="16">
        <v>21.61</v>
      </c>
      <c r="K337" s="16">
        <v>11.07</v>
      </c>
      <c r="L337" s="16">
        <v>185.32589999999999</v>
      </c>
    </row>
    <row r="338" spans="1:12">
      <c r="A338" s="18" t="s">
        <v>1191</v>
      </c>
      <c r="B338" s="19">
        <v>0.1454</v>
      </c>
      <c r="C338" s="20">
        <v>59939.576500000003</v>
      </c>
      <c r="D338" s="21">
        <v>43215.859799999998</v>
      </c>
      <c r="E338" s="21">
        <v>49945.402499999997</v>
      </c>
      <c r="F338" s="86">
        <v>70559.5141</v>
      </c>
      <c r="G338" s="21">
        <v>88732.742599999998</v>
      </c>
      <c r="H338" s="21">
        <v>63261.169399999999</v>
      </c>
      <c r="I338" s="22">
        <v>8.48</v>
      </c>
      <c r="J338" s="22">
        <v>21.84</v>
      </c>
      <c r="K338" s="22">
        <v>10.79</v>
      </c>
      <c r="L338" s="22">
        <v>187.76589999999999</v>
      </c>
    </row>
    <row r="339" spans="1:12">
      <c r="A339" s="18" t="s">
        <v>644</v>
      </c>
      <c r="B339" s="19">
        <v>1.1932</v>
      </c>
      <c r="C339" s="20">
        <v>61508.945399999997</v>
      </c>
      <c r="D339" s="21">
        <v>42608.356699999997</v>
      </c>
      <c r="E339" s="21">
        <v>50765.149100000002</v>
      </c>
      <c r="F339" s="86">
        <v>76947.432799999995</v>
      </c>
      <c r="G339" s="21">
        <v>96179.641499999998</v>
      </c>
      <c r="H339" s="21">
        <v>65856.255600000004</v>
      </c>
      <c r="I339" s="22">
        <v>9.2799999999999994</v>
      </c>
      <c r="J339" s="22">
        <v>21.59</v>
      </c>
      <c r="K339" s="22">
        <v>11.14</v>
      </c>
      <c r="L339" s="22">
        <v>185.65369999999999</v>
      </c>
    </row>
    <row r="340" spans="1:12">
      <c r="A340" s="18" t="s">
        <v>1192</v>
      </c>
      <c r="B340" s="19">
        <v>5.9400000000000001E-2</v>
      </c>
      <c r="C340" s="20">
        <v>50553.077499999999</v>
      </c>
      <c r="D340" s="21">
        <v>38777.273099999999</v>
      </c>
      <c r="E340" s="21">
        <v>43461.034500000002</v>
      </c>
      <c r="F340" s="86">
        <v>63474.123200000002</v>
      </c>
      <c r="G340" s="21">
        <v>69754.489199999996</v>
      </c>
      <c r="H340" s="21">
        <v>53287.495499999997</v>
      </c>
      <c r="I340" s="22">
        <v>8.3699999999999992</v>
      </c>
      <c r="J340" s="22">
        <v>18.07</v>
      </c>
      <c r="K340" s="22">
        <v>10.59</v>
      </c>
      <c r="L340" s="22">
        <v>176.8783</v>
      </c>
    </row>
    <row r="341" spans="1:12">
      <c r="A341" s="12" t="s">
        <v>279</v>
      </c>
      <c r="B341" s="13">
        <v>2.8250000000000002</v>
      </c>
      <c r="C341" s="14">
        <v>51246.010300000002</v>
      </c>
      <c r="D341" s="15">
        <v>38350.193200000002</v>
      </c>
      <c r="E341" s="15">
        <v>43666.128199999999</v>
      </c>
      <c r="F341" s="86">
        <v>61121.997300000003</v>
      </c>
      <c r="G341" s="15">
        <v>71604.491599999994</v>
      </c>
      <c r="H341" s="15">
        <v>53530.694199999998</v>
      </c>
      <c r="I341" s="16">
        <v>5.24</v>
      </c>
      <c r="J341" s="16">
        <v>15.84</v>
      </c>
      <c r="K341" s="16">
        <v>11.63</v>
      </c>
      <c r="L341" s="16">
        <v>179.494</v>
      </c>
    </row>
    <row r="342" spans="1:12">
      <c r="A342" s="18" t="s">
        <v>280</v>
      </c>
      <c r="B342" s="19">
        <v>2.6473</v>
      </c>
      <c r="C342" s="20">
        <v>52007.149899999997</v>
      </c>
      <c r="D342" s="21">
        <v>39806.9202</v>
      </c>
      <c r="E342" s="21">
        <v>44419.412900000003</v>
      </c>
      <c r="F342" s="86">
        <v>61552.678699999997</v>
      </c>
      <c r="G342" s="21">
        <v>72114.835699999996</v>
      </c>
      <c r="H342" s="21">
        <v>54347.586600000002</v>
      </c>
      <c r="I342" s="22">
        <v>5.29</v>
      </c>
      <c r="J342" s="22">
        <v>15.91</v>
      </c>
      <c r="K342" s="22">
        <v>11.59</v>
      </c>
      <c r="L342" s="22">
        <v>179.6293</v>
      </c>
    </row>
    <row r="343" spans="1:12">
      <c r="A343" s="18" t="s">
        <v>951</v>
      </c>
      <c r="B343" s="19">
        <v>9.4299999999999995E-2</v>
      </c>
      <c r="C343" s="20">
        <v>35209.796000000002</v>
      </c>
      <c r="D343" s="21">
        <v>27828.729899999998</v>
      </c>
      <c r="E343" s="21">
        <v>31287.083299999998</v>
      </c>
      <c r="F343" s="86">
        <v>43922.809500000003</v>
      </c>
      <c r="G343" s="21">
        <v>50198.497199999998</v>
      </c>
      <c r="H343" s="21">
        <v>38094.877699999997</v>
      </c>
      <c r="I343" s="22">
        <v>6.21</v>
      </c>
      <c r="J343" s="22">
        <v>14.4</v>
      </c>
      <c r="K343" s="22">
        <v>12.1</v>
      </c>
      <c r="L343" s="22">
        <v>178.80529999999999</v>
      </c>
    </row>
    <row r="344" spans="1:12">
      <c r="A344" s="12" t="s">
        <v>281</v>
      </c>
      <c r="B344" s="13">
        <v>0.61150000000000004</v>
      </c>
      <c r="C344" s="14">
        <v>47631.425900000002</v>
      </c>
      <c r="D344" s="15">
        <v>38870.763200000001</v>
      </c>
      <c r="E344" s="15">
        <v>42857.028400000003</v>
      </c>
      <c r="F344" s="86">
        <v>52819.745499999997</v>
      </c>
      <c r="G344" s="15">
        <v>59773.353900000002</v>
      </c>
      <c r="H344" s="15">
        <v>48890.1492</v>
      </c>
      <c r="I344" s="16">
        <v>7.93</v>
      </c>
      <c r="J344" s="16">
        <v>12.72</v>
      </c>
      <c r="K344" s="16">
        <v>10.96</v>
      </c>
      <c r="L344" s="16">
        <v>175.9359</v>
      </c>
    </row>
    <row r="345" spans="1:12">
      <c r="A345" s="12" t="s">
        <v>282</v>
      </c>
      <c r="B345" s="13">
        <v>6.25E-2</v>
      </c>
      <c r="C345" s="14">
        <v>45405.625</v>
      </c>
      <c r="D345" s="15">
        <v>38599.983500000002</v>
      </c>
      <c r="E345" s="15">
        <v>42003.715499999998</v>
      </c>
      <c r="F345" s="86">
        <v>48922.973700000002</v>
      </c>
      <c r="G345" s="15">
        <v>54406.9804</v>
      </c>
      <c r="H345" s="15">
        <v>45848.970500000003</v>
      </c>
      <c r="I345" s="16">
        <v>8.7899999999999991</v>
      </c>
      <c r="J345" s="16">
        <v>8.74</v>
      </c>
      <c r="K345" s="16">
        <v>10.85</v>
      </c>
      <c r="L345" s="16">
        <v>173.17910000000001</v>
      </c>
    </row>
    <row r="346" spans="1:12">
      <c r="A346" s="18" t="s">
        <v>952</v>
      </c>
      <c r="B346" s="19">
        <v>5.4600000000000003E-2</v>
      </c>
      <c r="C346" s="20">
        <v>44876.781600000002</v>
      </c>
      <c r="D346" s="21">
        <v>39066.406000000003</v>
      </c>
      <c r="E346" s="21">
        <v>41131.518700000001</v>
      </c>
      <c r="F346" s="86">
        <v>48358.109799999998</v>
      </c>
      <c r="G346" s="21">
        <v>50553.686900000001</v>
      </c>
      <c r="H346" s="21">
        <v>45553.226699999999</v>
      </c>
      <c r="I346" s="22">
        <v>8.25</v>
      </c>
      <c r="J346" s="22">
        <v>8.7200000000000006</v>
      </c>
      <c r="K346" s="22">
        <v>10.71</v>
      </c>
      <c r="L346" s="22">
        <v>173.048</v>
      </c>
    </row>
    <row r="347" spans="1:12">
      <c r="A347" s="12" t="s">
        <v>283</v>
      </c>
      <c r="B347" s="13">
        <v>18.702100000000002</v>
      </c>
      <c r="C347" s="14">
        <v>56762.3122</v>
      </c>
      <c r="D347" s="15">
        <v>44315.288500000002</v>
      </c>
      <c r="E347" s="15">
        <v>49853.702299999997</v>
      </c>
      <c r="F347" s="86">
        <v>64898.501600000003</v>
      </c>
      <c r="G347" s="15">
        <v>72995.434599999993</v>
      </c>
      <c r="H347" s="15">
        <v>58033.180099999998</v>
      </c>
      <c r="I347" s="16">
        <v>5.16</v>
      </c>
      <c r="J347" s="16">
        <v>22.52</v>
      </c>
      <c r="K347" s="16">
        <v>10.78</v>
      </c>
      <c r="L347" s="16">
        <v>171.70750000000001</v>
      </c>
    </row>
    <row r="348" spans="1:12">
      <c r="A348" s="18" t="s">
        <v>284</v>
      </c>
      <c r="B348" s="19">
        <v>18.353400000000001</v>
      </c>
      <c r="C348" s="20">
        <v>56822.558100000002</v>
      </c>
      <c r="D348" s="21">
        <v>44373.7742</v>
      </c>
      <c r="E348" s="21">
        <v>49937.845500000003</v>
      </c>
      <c r="F348" s="86">
        <v>64944.086199999998</v>
      </c>
      <c r="G348" s="21">
        <v>73095.499899999995</v>
      </c>
      <c r="H348" s="21">
        <v>58112.423000000003</v>
      </c>
      <c r="I348" s="22">
        <v>5.19</v>
      </c>
      <c r="J348" s="22">
        <v>22.53</v>
      </c>
      <c r="K348" s="22">
        <v>10.78</v>
      </c>
      <c r="L348" s="22">
        <v>171.74279999999999</v>
      </c>
    </row>
    <row r="349" spans="1:12">
      <c r="A349" s="18" t="s">
        <v>953</v>
      </c>
      <c r="B349" s="19">
        <v>0.34860000000000002</v>
      </c>
      <c r="C349" s="20">
        <v>52990.578300000001</v>
      </c>
      <c r="D349" s="21">
        <v>41653.226699999999</v>
      </c>
      <c r="E349" s="21">
        <v>46260.656199999998</v>
      </c>
      <c r="F349" s="86">
        <v>60417.645400000001</v>
      </c>
      <c r="G349" s="21">
        <v>69161.180800000002</v>
      </c>
      <c r="H349" s="21">
        <v>53861.553200000002</v>
      </c>
      <c r="I349" s="22">
        <v>3.49</v>
      </c>
      <c r="J349" s="22">
        <v>21.68</v>
      </c>
      <c r="K349" s="22">
        <v>10.6</v>
      </c>
      <c r="L349" s="22">
        <v>169.8501</v>
      </c>
    </row>
    <row r="350" spans="1:12">
      <c r="A350" s="12" t="s">
        <v>285</v>
      </c>
      <c r="B350" s="13">
        <v>0.58809999999999996</v>
      </c>
      <c r="C350" s="14">
        <v>54639.000999999997</v>
      </c>
      <c r="D350" s="15">
        <v>43916.1639</v>
      </c>
      <c r="E350" s="15">
        <v>48519.461799999997</v>
      </c>
      <c r="F350" s="86">
        <v>61906.918700000002</v>
      </c>
      <c r="G350" s="15">
        <v>69946.121899999998</v>
      </c>
      <c r="H350" s="15">
        <v>55891.152900000001</v>
      </c>
      <c r="I350" s="16">
        <v>3.38</v>
      </c>
      <c r="J350" s="16">
        <v>25.41</v>
      </c>
      <c r="K350" s="16">
        <v>10.08</v>
      </c>
      <c r="L350" s="16">
        <v>169.85810000000001</v>
      </c>
    </row>
    <row r="351" spans="1:12">
      <c r="A351" s="12" t="s">
        <v>1193</v>
      </c>
      <c r="B351" s="13">
        <v>0.31669999999999998</v>
      </c>
      <c r="C351" s="14">
        <v>34799.272199999999</v>
      </c>
      <c r="D351" s="15">
        <v>28135.934499999999</v>
      </c>
      <c r="E351" s="15">
        <v>31396.6666</v>
      </c>
      <c r="F351" s="86">
        <v>37162.421600000001</v>
      </c>
      <c r="G351" s="15">
        <v>39387.864200000004</v>
      </c>
      <c r="H351" s="15">
        <v>34609.835899999998</v>
      </c>
      <c r="I351" s="16">
        <v>5.9</v>
      </c>
      <c r="J351" s="16">
        <v>7.45</v>
      </c>
      <c r="K351" s="16">
        <v>11.7</v>
      </c>
      <c r="L351" s="16">
        <v>173.98779999999999</v>
      </c>
    </row>
    <row r="352" spans="1:12">
      <c r="A352" s="12" t="s">
        <v>287</v>
      </c>
      <c r="B352" s="13">
        <v>0.97499999999999998</v>
      </c>
      <c r="C352" s="14">
        <v>46502.451300000001</v>
      </c>
      <c r="D352" s="15">
        <v>34175.236199999999</v>
      </c>
      <c r="E352" s="15">
        <v>41998.6783</v>
      </c>
      <c r="F352" s="86">
        <v>51830.670899999997</v>
      </c>
      <c r="G352" s="15">
        <v>57076.686900000001</v>
      </c>
      <c r="H352" s="15">
        <v>46634.123899999999</v>
      </c>
      <c r="I352" s="16">
        <v>6.79</v>
      </c>
      <c r="J352" s="16">
        <v>9.33</v>
      </c>
      <c r="K352" s="16">
        <v>11.53</v>
      </c>
      <c r="L352" s="16">
        <v>174.23310000000001</v>
      </c>
    </row>
    <row r="353" spans="1:12">
      <c r="A353" s="18" t="s">
        <v>288</v>
      </c>
      <c r="B353" s="19">
        <v>0.73140000000000005</v>
      </c>
      <c r="C353" s="20">
        <v>46749.895600000003</v>
      </c>
      <c r="D353" s="21">
        <v>39103.061000000002</v>
      </c>
      <c r="E353" s="21">
        <v>42932.127099999998</v>
      </c>
      <c r="F353" s="86">
        <v>51782.518600000003</v>
      </c>
      <c r="G353" s="21">
        <v>56874.7304</v>
      </c>
      <c r="H353" s="21">
        <v>47558.712800000001</v>
      </c>
      <c r="I353" s="22">
        <v>6.55</v>
      </c>
      <c r="J353" s="22">
        <v>9.32</v>
      </c>
      <c r="K353" s="22">
        <v>11.58</v>
      </c>
      <c r="L353" s="22">
        <v>174.27549999999999</v>
      </c>
    </row>
    <row r="354" spans="1:12">
      <c r="A354" s="18" t="s">
        <v>954</v>
      </c>
      <c r="B354" s="19">
        <v>0.189</v>
      </c>
      <c r="C354" s="20">
        <v>42694.386299999998</v>
      </c>
      <c r="D354" s="21">
        <v>27367.084900000002</v>
      </c>
      <c r="E354" s="21">
        <v>30237.057499999999</v>
      </c>
      <c r="F354" s="86">
        <v>51405.795400000003</v>
      </c>
      <c r="G354" s="21">
        <v>57430.062299999998</v>
      </c>
      <c r="H354" s="21">
        <v>42403.013099999996</v>
      </c>
      <c r="I354" s="22">
        <v>7.88</v>
      </c>
      <c r="J354" s="22">
        <v>9.5500000000000007</v>
      </c>
      <c r="K354" s="22">
        <v>11.36</v>
      </c>
      <c r="L354" s="22">
        <v>174.22550000000001</v>
      </c>
    </row>
    <row r="355" spans="1:12">
      <c r="A355" s="12" t="s">
        <v>289</v>
      </c>
      <c r="B355" s="13">
        <v>2.9460000000000002</v>
      </c>
      <c r="C355" s="14">
        <v>47387.858800000002</v>
      </c>
      <c r="D355" s="15">
        <v>35956.578300000001</v>
      </c>
      <c r="E355" s="15">
        <v>41193.572999999997</v>
      </c>
      <c r="F355" s="86">
        <v>54681.482400000001</v>
      </c>
      <c r="G355" s="15">
        <v>61649.890099999997</v>
      </c>
      <c r="H355" s="15">
        <v>48267.364699999998</v>
      </c>
      <c r="I355" s="16">
        <v>5.54</v>
      </c>
      <c r="J355" s="16">
        <v>25.52</v>
      </c>
      <c r="K355" s="16">
        <v>10.66</v>
      </c>
      <c r="L355" s="16">
        <v>171.61660000000001</v>
      </c>
    </row>
    <row r="356" spans="1:12">
      <c r="A356" s="12" t="s">
        <v>1194</v>
      </c>
      <c r="B356" s="13">
        <v>0.88839999999999997</v>
      </c>
      <c r="C356" s="14">
        <v>39660.3485</v>
      </c>
      <c r="D356" s="15">
        <v>33372.8603</v>
      </c>
      <c r="E356" s="15">
        <v>37054.545599999998</v>
      </c>
      <c r="F356" s="86">
        <v>42362.1319</v>
      </c>
      <c r="G356" s="15">
        <v>47127.2497</v>
      </c>
      <c r="H356" s="15">
        <v>40092.903200000001</v>
      </c>
      <c r="I356" s="16">
        <v>6.93</v>
      </c>
      <c r="J356" s="16">
        <v>11.99</v>
      </c>
      <c r="K356" s="16">
        <v>12.82</v>
      </c>
      <c r="L356" s="16">
        <v>173.37209999999999</v>
      </c>
    </row>
    <row r="357" spans="1:12">
      <c r="A357" s="12" t="s">
        <v>290</v>
      </c>
      <c r="B357" s="13">
        <v>3.0415000000000001</v>
      </c>
      <c r="C357" s="14">
        <v>66961.420899999997</v>
      </c>
      <c r="D357" s="15">
        <v>55347.521000000001</v>
      </c>
      <c r="E357" s="15">
        <v>60669.575299999997</v>
      </c>
      <c r="F357" s="86">
        <v>74794.369900000005</v>
      </c>
      <c r="G357" s="15">
        <v>83440.235100000005</v>
      </c>
      <c r="H357" s="15">
        <v>68546.862699999998</v>
      </c>
      <c r="I357" s="16">
        <v>4.8600000000000003</v>
      </c>
      <c r="J357" s="16">
        <v>29.93</v>
      </c>
      <c r="K357" s="16">
        <v>10.77</v>
      </c>
      <c r="L357" s="16">
        <v>177.15710000000001</v>
      </c>
    </row>
    <row r="358" spans="1:12">
      <c r="A358" s="12" t="s">
        <v>291</v>
      </c>
      <c r="B358" s="13">
        <v>0.80059999999999998</v>
      </c>
      <c r="C358" s="14">
        <v>43257.888700000003</v>
      </c>
      <c r="D358" s="15">
        <v>32598.983800000002</v>
      </c>
      <c r="E358" s="15">
        <v>37511.978300000002</v>
      </c>
      <c r="F358" s="86">
        <v>50563.925300000003</v>
      </c>
      <c r="G358" s="15">
        <v>60092.637799999997</v>
      </c>
      <c r="H358" s="15">
        <v>45324.0193</v>
      </c>
      <c r="I358" s="16">
        <v>6.29</v>
      </c>
      <c r="J358" s="16">
        <v>12.94</v>
      </c>
      <c r="K358" s="16">
        <v>11.01</v>
      </c>
      <c r="L358" s="16">
        <v>175.33969999999999</v>
      </c>
    </row>
    <row r="359" spans="1:12">
      <c r="A359" s="18" t="s">
        <v>955</v>
      </c>
      <c r="B359" s="19">
        <v>0.1086</v>
      </c>
      <c r="C359" s="20">
        <v>41634.842700000001</v>
      </c>
      <c r="D359" s="21">
        <v>34382.941200000001</v>
      </c>
      <c r="E359" s="21">
        <v>38598.301099999997</v>
      </c>
      <c r="F359" s="86">
        <v>44786.458400000003</v>
      </c>
      <c r="G359" s="21">
        <v>47483.126199999999</v>
      </c>
      <c r="H359" s="21">
        <v>41772.156799999997</v>
      </c>
      <c r="I359" s="22">
        <v>7.69</v>
      </c>
      <c r="J359" s="22">
        <v>8.74</v>
      </c>
      <c r="K359" s="22">
        <v>12.14</v>
      </c>
      <c r="L359" s="22">
        <v>174.06630000000001</v>
      </c>
    </row>
    <row r="360" spans="1:12">
      <c r="A360" s="18" t="s">
        <v>1195</v>
      </c>
      <c r="B360" s="19">
        <v>6.3200000000000006E-2</v>
      </c>
      <c r="C360" s="20">
        <v>44313.875099999997</v>
      </c>
      <c r="D360" s="21">
        <v>31605.995699999999</v>
      </c>
      <c r="E360" s="21">
        <v>35235.222800000003</v>
      </c>
      <c r="F360" s="86">
        <v>49802.549700000003</v>
      </c>
      <c r="G360" s="21">
        <v>55499.614500000003</v>
      </c>
      <c r="H360" s="21">
        <v>44066.986700000001</v>
      </c>
      <c r="I360" s="22">
        <v>4.8899999999999997</v>
      </c>
      <c r="J360" s="22">
        <v>12.34</v>
      </c>
      <c r="K360" s="22">
        <v>10.76</v>
      </c>
      <c r="L360" s="22">
        <v>173.57939999999999</v>
      </c>
    </row>
    <row r="361" spans="1:12">
      <c r="A361" s="12" t="s">
        <v>293</v>
      </c>
      <c r="B361" s="13">
        <v>4.6699999999999998E-2</v>
      </c>
      <c r="C361" s="14">
        <v>45876.817000000003</v>
      </c>
      <c r="D361" s="15">
        <v>36144.3367</v>
      </c>
      <c r="E361" s="15">
        <v>43230.637199999997</v>
      </c>
      <c r="F361" s="86">
        <v>49867.945299999999</v>
      </c>
      <c r="G361" s="15">
        <v>55380.027399999999</v>
      </c>
      <c r="H361" s="15">
        <v>46398.989099999999</v>
      </c>
      <c r="I361" s="16">
        <v>10.46</v>
      </c>
      <c r="J361" s="16">
        <v>16.59</v>
      </c>
      <c r="K361" s="16">
        <v>12.22</v>
      </c>
      <c r="L361" s="16">
        <v>173.53639999999999</v>
      </c>
    </row>
    <row r="362" spans="1:12">
      <c r="A362" s="12" t="s">
        <v>295</v>
      </c>
      <c r="B362" s="13">
        <v>15.777799999999999</v>
      </c>
      <c r="C362" s="14">
        <v>43458.073700000001</v>
      </c>
      <c r="D362" s="15">
        <v>34763.0533</v>
      </c>
      <c r="E362" s="15">
        <v>38445.944900000002</v>
      </c>
      <c r="F362" s="86">
        <v>50074.245900000002</v>
      </c>
      <c r="G362" s="15">
        <v>58754.275199999996</v>
      </c>
      <c r="H362" s="15">
        <v>45431.578099999999</v>
      </c>
      <c r="I362" s="16">
        <v>12.86</v>
      </c>
      <c r="J362" s="16">
        <v>14.48</v>
      </c>
      <c r="K362" s="16">
        <v>10.94</v>
      </c>
      <c r="L362" s="16">
        <v>173.86269999999999</v>
      </c>
    </row>
    <row r="363" spans="1:12">
      <c r="A363" s="18" t="s">
        <v>296</v>
      </c>
      <c r="B363" s="19">
        <v>6.1054000000000004</v>
      </c>
      <c r="C363" s="20">
        <v>43449.644200000002</v>
      </c>
      <c r="D363" s="21">
        <v>34605.710500000001</v>
      </c>
      <c r="E363" s="21">
        <v>38339.803599999999</v>
      </c>
      <c r="F363" s="86">
        <v>50576.3485</v>
      </c>
      <c r="G363" s="21">
        <v>59047.687599999997</v>
      </c>
      <c r="H363" s="21">
        <v>45391.424800000001</v>
      </c>
      <c r="I363" s="22">
        <v>14.45</v>
      </c>
      <c r="J363" s="22">
        <v>13.39</v>
      </c>
      <c r="K363" s="22">
        <v>10.54</v>
      </c>
      <c r="L363" s="22">
        <v>173.71090000000001</v>
      </c>
    </row>
    <row r="364" spans="1:12">
      <c r="A364" s="18" t="s">
        <v>297</v>
      </c>
      <c r="B364" s="19">
        <v>1.913</v>
      </c>
      <c r="C364" s="20">
        <v>44257.430099999998</v>
      </c>
      <c r="D364" s="21">
        <v>35768.320399999997</v>
      </c>
      <c r="E364" s="21">
        <v>39609.368399999999</v>
      </c>
      <c r="F364" s="86">
        <v>50069.657899999998</v>
      </c>
      <c r="G364" s="21">
        <v>56993.266199999998</v>
      </c>
      <c r="H364" s="21">
        <v>45605.780200000001</v>
      </c>
      <c r="I364" s="22">
        <v>13.41</v>
      </c>
      <c r="J364" s="22">
        <v>14.47</v>
      </c>
      <c r="K364" s="22">
        <v>11.04</v>
      </c>
      <c r="L364" s="22">
        <v>174.239</v>
      </c>
    </row>
    <row r="365" spans="1:12">
      <c r="A365" s="18" t="s">
        <v>298</v>
      </c>
      <c r="B365" s="19">
        <v>2.3542000000000001</v>
      </c>
      <c r="C365" s="20">
        <v>41197.815799999997</v>
      </c>
      <c r="D365" s="21">
        <v>33629.7984</v>
      </c>
      <c r="E365" s="21">
        <v>36919.905400000003</v>
      </c>
      <c r="F365" s="86">
        <v>47800.797100000003</v>
      </c>
      <c r="G365" s="21">
        <v>56161.597399999999</v>
      </c>
      <c r="H365" s="21">
        <v>43506.621400000004</v>
      </c>
      <c r="I365" s="22">
        <v>9.7799999999999994</v>
      </c>
      <c r="J365" s="22">
        <v>15.42</v>
      </c>
      <c r="K365" s="22">
        <v>11.09</v>
      </c>
      <c r="L365" s="22">
        <v>173.68940000000001</v>
      </c>
    </row>
    <row r="366" spans="1:12">
      <c r="A366" s="18" t="s">
        <v>958</v>
      </c>
      <c r="B366" s="19">
        <v>0.1757</v>
      </c>
      <c r="C366" s="20">
        <v>38896.273000000001</v>
      </c>
      <c r="D366" s="21">
        <v>33223.021500000003</v>
      </c>
      <c r="E366" s="21">
        <v>35263.019099999998</v>
      </c>
      <c r="F366" s="86">
        <v>43617.688800000004</v>
      </c>
      <c r="G366" s="21">
        <v>49964.566099999996</v>
      </c>
      <c r="H366" s="21">
        <v>40109.518700000001</v>
      </c>
      <c r="I366" s="22">
        <v>9.27</v>
      </c>
      <c r="J366" s="22">
        <v>14.32</v>
      </c>
      <c r="K366" s="22">
        <v>11.81</v>
      </c>
      <c r="L366" s="22">
        <v>173.4067</v>
      </c>
    </row>
    <row r="367" spans="1:12">
      <c r="A367" s="18" t="s">
        <v>959</v>
      </c>
      <c r="B367" s="19">
        <v>8.3000000000000004E-2</v>
      </c>
      <c r="C367" s="20">
        <v>40032.544699999999</v>
      </c>
      <c r="D367" s="21">
        <v>33757.055800000002</v>
      </c>
      <c r="E367" s="21">
        <v>37501.0196</v>
      </c>
      <c r="F367" s="86">
        <v>43852.161099999998</v>
      </c>
      <c r="G367" s="21">
        <v>49191.687400000003</v>
      </c>
      <c r="H367" s="21">
        <v>41118.331599999998</v>
      </c>
      <c r="I367" s="22">
        <v>10.4</v>
      </c>
      <c r="J367" s="22">
        <v>14.55</v>
      </c>
      <c r="K367" s="22">
        <v>10.89</v>
      </c>
      <c r="L367" s="22">
        <v>173.65530000000001</v>
      </c>
    </row>
    <row r="368" spans="1:12">
      <c r="A368" s="18" t="s">
        <v>960</v>
      </c>
      <c r="B368" s="19">
        <v>0.5413</v>
      </c>
      <c r="C368" s="20">
        <v>42246.9</v>
      </c>
      <c r="D368" s="21">
        <v>34932.725299999998</v>
      </c>
      <c r="E368" s="21">
        <v>37976.094299999997</v>
      </c>
      <c r="F368" s="86">
        <v>49000.270100000002</v>
      </c>
      <c r="G368" s="21">
        <v>57723.683700000001</v>
      </c>
      <c r="H368" s="21">
        <v>45145.923900000002</v>
      </c>
      <c r="I368" s="22">
        <v>12.24</v>
      </c>
      <c r="J368" s="22">
        <v>15.91</v>
      </c>
      <c r="K368" s="22">
        <v>11.8</v>
      </c>
      <c r="L368" s="22">
        <v>173.84</v>
      </c>
    </row>
    <row r="369" spans="1:12">
      <c r="A369" s="18" t="s">
        <v>299</v>
      </c>
      <c r="B369" s="19">
        <v>1.1732</v>
      </c>
      <c r="C369" s="20">
        <v>44291.106099999997</v>
      </c>
      <c r="D369" s="21">
        <v>36952.9516</v>
      </c>
      <c r="E369" s="21">
        <v>40099.235000000001</v>
      </c>
      <c r="F369" s="86">
        <v>47769.158000000003</v>
      </c>
      <c r="G369" s="21">
        <v>55682.6728</v>
      </c>
      <c r="H369" s="21">
        <v>45526.650800000003</v>
      </c>
      <c r="I369" s="22">
        <v>12.75</v>
      </c>
      <c r="J369" s="22">
        <v>13.48</v>
      </c>
      <c r="K369" s="22">
        <v>11.33</v>
      </c>
      <c r="L369" s="22">
        <v>174.833</v>
      </c>
    </row>
    <row r="370" spans="1:12">
      <c r="A370" s="18" t="s">
        <v>300</v>
      </c>
      <c r="B370" s="19">
        <v>0.91490000000000005</v>
      </c>
      <c r="C370" s="20">
        <v>47135.077400000002</v>
      </c>
      <c r="D370" s="21">
        <v>37603.584000000003</v>
      </c>
      <c r="E370" s="21">
        <v>41408.200199999999</v>
      </c>
      <c r="F370" s="86">
        <v>54912.613400000002</v>
      </c>
      <c r="G370" s="21">
        <v>63907.444499999998</v>
      </c>
      <c r="H370" s="21">
        <v>49372.994400000003</v>
      </c>
      <c r="I370" s="22">
        <v>13.32</v>
      </c>
      <c r="J370" s="22">
        <v>16.66</v>
      </c>
      <c r="K370" s="22">
        <v>11.07</v>
      </c>
      <c r="L370" s="22">
        <v>174.18520000000001</v>
      </c>
    </row>
    <row r="371" spans="1:12">
      <c r="A371" s="12" t="s">
        <v>301</v>
      </c>
      <c r="B371" s="13">
        <v>0.58030000000000004</v>
      </c>
      <c r="C371" s="14">
        <v>37521.934099999999</v>
      </c>
      <c r="D371" s="15">
        <v>33051.022799999999</v>
      </c>
      <c r="E371" s="15">
        <v>35414.082799999996</v>
      </c>
      <c r="F371" s="86">
        <v>40515.691500000001</v>
      </c>
      <c r="G371" s="15">
        <v>45021.590300000003</v>
      </c>
      <c r="H371" s="15">
        <v>38848.705099999999</v>
      </c>
      <c r="I371" s="16">
        <v>5.59</v>
      </c>
      <c r="J371" s="16">
        <v>12.35</v>
      </c>
      <c r="K371" s="16">
        <v>11.78</v>
      </c>
      <c r="L371" s="16">
        <v>174.89830000000001</v>
      </c>
    </row>
    <row r="372" spans="1:12">
      <c r="A372" s="18" t="s">
        <v>962</v>
      </c>
      <c r="B372" s="19">
        <v>0.57609999999999995</v>
      </c>
      <c r="C372" s="20">
        <v>37501.353199999998</v>
      </c>
      <c r="D372" s="21">
        <v>33051.022799999999</v>
      </c>
      <c r="E372" s="21">
        <v>35416.3845</v>
      </c>
      <c r="F372" s="86">
        <v>40470.734700000001</v>
      </c>
      <c r="G372" s="21">
        <v>44784.940799999997</v>
      </c>
      <c r="H372" s="21">
        <v>38748.285300000003</v>
      </c>
      <c r="I372" s="22">
        <v>5.53</v>
      </c>
      <c r="J372" s="22">
        <v>12.27</v>
      </c>
      <c r="K372" s="22">
        <v>11.79</v>
      </c>
      <c r="L372" s="22">
        <v>174.8647</v>
      </c>
    </row>
    <row r="373" spans="1:12">
      <c r="A373" s="12" t="s">
        <v>306</v>
      </c>
      <c r="B373" s="13">
        <v>0.38590000000000002</v>
      </c>
      <c r="C373" s="14">
        <v>38406.959900000002</v>
      </c>
      <c r="D373" s="15">
        <v>31727.363399999998</v>
      </c>
      <c r="E373" s="15">
        <v>34705.9709</v>
      </c>
      <c r="F373" s="86">
        <v>42870.673300000002</v>
      </c>
      <c r="G373" s="15">
        <v>48751.814200000001</v>
      </c>
      <c r="H373" s="15">
        <v>39509.4859</v>
      </c>
      <c r="I373" s="16">
        <v>10.62</v>
      </c>
      <c r="J373" s="16">
        <v>14.36</v>
      </c>
      <c r="K373" s="16">
        <v>11.21</v>
      </c>
      <c r="L373" s="16">
        <v>173.4605</v>
      </c>
    </row>
    <row r="374" spans="1:12">
      <c r="A374" s="12" t="s">
        <v>307</v>
      </c>
      <c r="B374" s="13">
        <v>0.21609999999999999</v>
      </c>
      <c r="C374" s="14">
        <v>36518.356800000001</v>
      </c>
      <c r="D374" s="15">
        <v>31910.3914</v>
      </c>
      <c r="E374" s="15">
        <v>34309.534599999999</v>
      </c>
      <c r="F374" s="86">
        <v>41247.598400000003</v>
      </c>
      <c r="G374" s="15">
        <v>48052.426500000001</v>
      </c>
      <c r="H374" s="15">
        <v>38626.923799999997</v>
      </c>
      <c r="I374" s="16">
        <v>6.48</v>
      </c>
      <c r="J374" s="16">
        <v>14.78</v>
      </c>
      <c r="K374" s="16">
        <v>10.55</v>
      </c>
      <c r="L374" s="16">
        <v>176.0866</v>
      </c>
    </row>
    <row r="375" spans="1:12">
      <c r="A375" s="18" t="s">
        <v>967</v>
      </c>
      <c r="B375" s="19">
        <v>0.21160000000000001</v>
      </c>
      <c r="C375" s="20">
        <v>36385.235399999998</v>
      </c>
      <c r="D375" s="21">
        <v>31910.3914</v>
      </c>
      <c r="E375" s="21">
        <v>34275.143499999998</v>
      </c>
      <c r="F375" s="86">
        <v>41247.598400000003</v>
      </c>
      <c r="G375" s="21">
        <v>47855.072699999997</v>
      </c>
      <c r="H375" s="21">
        <v>38539.613799999999</v>
      </c>
      <c r="I375" s="22">
        <v>6.38</v>
      </c>
      <c r="J375" s="22">
        <v>14.83</v>
      </c>
      <c r="K375" s="22">
        <v>10.52</v>
      </c>
      <c r="L375" s="22">
        <v>176.18180000000001</v>
      </c>
    </row>
    <row r="376" spans="1:12">
      <c r="A376" s="12" t="s">
        <v>645</v>
      </c>
      <c r="B376" s="13">
        <v>2.4199000000000002</v>
      </c>
      <c r="C376" s="14">
        <v>43625.419600000001</v>
      </c>
      <c r="D376" s="15">
        <v>36765.993199999997</v>
      </c>
      <c r="E376" s="15">
        <v>40468.201399999998</v>
      </c>
      <c r="F376" s="86">
        <v>46044.999000000003</v>
      </c>
      <c r="G376" s="15">
        <v>48246.517</v>
      </c>
      <c r="H376" s="15">
        <v>43288.329400000002</v>
      </c>
      <c r="I376" s="16">
        <v>14.01</v>
      </c>
      <c r="J376" s="16">
        <v>10.71</v>
      </c>
      <c r="K376" s="16">
        <v>9.8699999999999992</v>
      </c>
      <c r="L376" s="16">
        <v>176.79239999999999</v>
      </c>
    </row>
    <row r="377" spans="1:12">
      <c r="A377" s="18" t="s">
        <v>1196</v>
      </c>
      <c r="B377" s="19">
        <v>0.1704</v>
      </c>
      <c r="C377" s="20">
        <v>40453.029600000002</v>
      </c>
      <c r="D377" s="21">
        <v>33407.333299999998</v>
      </c>
      <c r="E377" s="21">
        <v>36378.900399999999</v>
      </c>
      <c r="F377" s="86">
        <v>43686.8675</v>
      </c>
      <c r="G377" s="21">
        <v>45535.757899999997</v>
      </c>
      <c r="H377" s="21">
        <v>40312.348299999998</v>
      </c>
      <c r="I377" s="22">
        <v>13.86</v>
      </c>
      <c r="J377" s="22">
        <v>10.39</v>
      </c>
      <c r="K377" s="22">
        <v>10.9</v>
      </c>
      <c r="L377" s="22">
        <v>176.04300000000001</v>
      </c>
    </row>
    <row r="378" spans="1:12">
      <c r="A378" s="18" t="s">
        <v>1197</v>
      </c>
      <c r="B378" s="19">
        <v>0.30530000000000002</v>
      </c>
      <c r="C378" s="20">
        <v>43870.856299999999</v>
      </c>
      <c r="D378" s="21">
        <v>37449.759100000003</v>
      </c>
      <c r="E378" s="21">
        <v>40591.686000000002</v>
      </c>
      <c r="F378" s="86">
        <v>46321.516600000003</v>
      </c>
      <c r="G378" s="21">
        <v>49027.947399999997</v>
      </c>
      <c r="H378" s="21">
        <v>43760.553</v>
      </c>
      <c r="I378" s="22">
        <v>13.96</v>
      </c>
      <c r="J378" s="22">
        <v>10.15</v>
      </c>
      <c r="K378" s="22">
        <v>9.69</v>
      </c>
      <c r="L378" s="22">
        <v>176.8939</v>
      </c>
    </row>
    <row r="379" spans="1:12">
      <c r="A379" s="12" t="s">
        <v>312</v>
      </c>
      <c r="B379" s="13">
        <v>1.0591999999999999</v>
      </c>
      <c r="C379" s="14">
        <v>38948.2039</v>
      </c>
      <c r="D379" s="15">
        <v>30978.333299999998</v>
      </c>
      <c r="E379" s="15">
        <v>34708.364000000001</v>
      </c>
      <c r="F379" s="86">
        <v>44656.267800000001</v>
      </c>
      <c r="G379" s="15">
        <v>52550.174899999998</v>
      </c>
      <c r="H379" s="15">
        <v>41023.435100000002</v>
      </c>
      <c r="I379" s="16">
        <v>9.0399999999999991</v>
      </c>
      <c r="J379" s="16">
        <v>15.9</v>
      </c>
      <c r="K379" s="16">
        <v>10.7</v>
      </c>
      <c r="L379" s="16">
        <v>174.7868</v>
      </c>
    </row>
    <row r="380" spans="1:12">
      <c r="A380" s="18" t="s">
        <v>313</v>
      </c>
      <c r="B380" s="19">
        <v>0.15079999999999999</v>
      </c>
      <c r="C380" s="20">
        <v>38918.537100000001</v>
      </c>
      <c r="D380" s="21">
        <v>31924.062099999999</v>
      </c>
      <c r="E380" s="21">
        <v>35264.422599999998</v>
      </c>
      <c r="F380" s="86">
        <v>45807.572699999997</v>
      </c>
      <c r="G380" s="21">
        <v>58793.151400000002</v>
      </c>
      <c r="H380" s="21">
        <v>42274.336600000002</v>
      </c>
      <c r="I380" s="22">
        <v>10.119999999999999</v>
      </c>
      <c r="J380" s="22">
        <v>17.05</v>
      </c>
      <c r="K380" s="22">
        <v>10.45</v>
      </c>
      <c r="L380" s="22">
        <v>174.17400000000001</v>
      </c>
    </row>
    <row r="381" spans="1:12">
      <c r="A381" s="18" t="s">
        <v>314</v>
      </c>
      <c r="B381" s="19">
        <v>0.46510000000000001</v>
      </c>
      <c r="C381" s="20">
        <v>39675.833200000001</v>
      </c>
      <c r="D381" s="21">
        <v>31572.6666</v>
      </c>
      <c r="E381" s="21">
        <v>35420.322800000002</v>
      </c>
      <c r="F381" s="86">
        <v>45048.332600000002</v>
      </c>
      <c r="G381" s="21">
        <v>54077.123800000001</v>
      </c>
      <c r="H381" s="21">
        <v>41700.619500000001</v>
      </c>
      <c r="I381" s="22">
        <v>9.2200000000000006</v>
      </c>
      <c r="J381" s="22">
        <v>16.64</v>
      </c>
      <c r="K381" s="22">
        <v>10.98</v>
      </c>
      <c r="L381" s="22">
        <v>174.6506</v>
      </c>
    </row>
    <row r="382" spans="1:12">
      <c r="A382" s="18" t="s">
        <v>1198</v>
      </c>
      <c r="B382" s="19">
        <v>3.6900000000000002E-2</v>
      </c>
      <c r="C382" s="20">
        <v>38862.8747</v>
      </c>
      <c r="D382" s="21">
        <v>31444.696800000002</v>
      </c>
      <c r="E382" s="21">
        <v>35107.370000000003</v>
      </c>
      <c r="F382" s="86">
        <v>46439.659899999999</v>
      </c>
      <c r="G382" s="21">
        <v>50569.0573</v>
      </c>
      <c r="H382" s="21">
        <v>40845.962099999997</v>
      </c>
      <c r="I382" s="22">
        <v>10.78</v>
      </c>
      <c r="J382" s="22">
        <v>12.86</v>
      </c>
      <c r="K382" s="22">
        <v>10.49</v>
      </c>
      <c r="L382" s="22">
        <v>174.36930000000001</v>
      </c>
    </row>
    <row r="383" spans="1:12">
      <c r="A383" s="18" t="s">
        <v>1199</v>
      </c>
      <c r="B383" s="19">
        <v>0.38159999999999999</v>
      </c>
      <c r="C383" s="20">
        <v>37744.3534</v>
      </c>
      <c r="D383" s="21">
        <v>29910.333299999998</v>
      </c>
      <c r="E383" s="21">
        <v>33784.164100000002</v>
      </c>
      <c r="F383" s="86">
        <v>42730.9735</v>
      </c>
      <c r="G383" s="21">
        <v>48248.290999999997</v>
      </c>
      <c r="H383" s="21">
        <v>38922.951500000003</v>
      </c>
      <c r="I383" s="22">
        <v>8.35</v>
      </c>
      <c r="J383" s="22">
        <v>14.76</v>
      </c>
      <c r="K383" s="22">
        <v>10.6</v>
      </c>
      <c r="L383" s="22">
        <v>175.35249999999999</v>
      </c>
    </row>
    <row r="384" spans="1:12">
      <c r="A384" s="12" t="s">
        <v>315</v>
      </c>
      <c r="B384" s="13">
        <v>3.0760000000000001</v>
      </c>
      <c r="C384" s="14">
        <v>58387.6636</v>
      </c>
      <c r="D384" s="15">
        <v>37755.184099999999</v>
      </c>
      <c r="E384" s="15">
        <v>45223.765399999997</v>
      </c>
      <c r="F384" s="86">
        <v>70818.464000000007</v>
      </c>
      <c r="G384" s="15">
        <v>85092.343299999993</v>
      </c>
      <c r="H384" s="15">
        <v>60370.813600000001</v>
      </c>
      <c r="I384" s="16">
        <v>13.21</v>
      </c>
      <c r="J384" s="16">
        <v>23.88</v>
      </c>
      <c r="K384" s="16">
        <v>11.52</v>
      </c>
      <c r="L384" s="16">
        <v>173.5513</v>
      </c>
    </row>
    <row r="385" spans="1:12">
      <c r="A385" s="18" t="s">
        <v>970</v>
      </c>
      <c r="B385" s="19">
        <v>0.81659999999999999</v>
      </c>
      <c r="C385" s="20">
        <v>41426.1224</v>
      </c>
      <c r="D385" s="21">
        <v>33340.245000000003</v>
      </c>
      <c r="E385" s="21">
        <v>36775.752899999999</v>
      </c>
      <c r="F385" s="86">
        <v>51103.846799999999</v>
      </c>
      <c r="G385" s="21">
        <v>65292.413099999998</v>
      </c>
      <c r="H385" s="21">
        <v>46062.498200000002</v>
      </c>
      <c r="I385" s="22">
        <v>12.81</v>
      </c>
      <c r="J385" s="22">
        <v>16.02</v>
      </c>
      <c r="K385" s="22">
        <v>11.55</v>
      </c>
      <c r="L385" s="22">
        <v>173.57259999999999</v>
      </c>
    </row>
    <row r="386" spans="1:12">
      <c r="A386" s="18" t="s">
        <v>1200</v>
      </c>
      <c r="B386" s="19">
        <v>3.6999999999999998E-2</v>
      </c>
      <c r="C386" s="20">
        <v>66539.230100000001</v>
      </c>
      <c r="D386" s="21">
        <v>47823.3796</v>
      </c>
      <c r="E386" s="21">
        <v>56572.717900000003</v>
      </c>
      <c r="F386" s="86">
        <v>75737.534499999994</v>
      </c>
      <c r="G386" s="21">
        <v>100989.296</v>
      </c>
      <c r="H386" s="21">
        <v>68705.698199999999</v>
      </c>
      <c r="I386" s="22">
        <v>18.329999999999998</v>
      </c>
      <c r="J386" s="22">
        <v>24.91</v>
      </c>
      <c r="K386" s="22">
        <v>11.5</v>
      </c>
      <c r="L386" s="22">
        <v>173.5437</v>
      </c>
    </row>
    <row r="387" spans="1:12">
      <c r="A387" s="18" t="s">
        <v>971</v>
      </c>
      <c r="B387" s="19">
        <v>3.85E-2</v>
      </c>
      <c r="C387" s="20">
        <v>40490.104500000001</v>
      </c>
      <c r="D387" s="21">
        <v>34153.377500000002</v>
      </c>
      <c r="E387" s="21">
        <v>36370.029000000002</v>
      </c>
      <c r="F387" s="86">
        <v>44360.097600000001</v>
      </c>
      <c r="G387" s="21">
        <v>45417.924400000004</v>
      </c>
      <c r="H387" s="21">
        <v>40843.826699999998</v>
      </c>
      <c r="I387" s="22">
        <v>9.8000000000000007</v>
      </c>
      <c r="J387" s="22">
        <v>16.8</v>
      </c>
      <c r="K387" s="22">
        <v>12.2</v>
      </c>
      <c r="L387" s="22">
        <v>173.36949999999999</v>
      </c>
    </row>
    <row r="388" spans="1:12">
      <c r="A388" s="18" t="s">
        <v>316</v>
      </c>
      <c r="B388" s="19">
        <v>3.4299999999999997E-2</v>
      </c>
      <c r="C388" s="20">
        <v>45326.324200000003</v>
      </c>
      <c r="D388" s="21">
        <v>34818.891900000002</v>
      </c>
      <c r="E388" s="21">
        <v>38901.9565</v>
      </c>
      <c r="F388" s="86">
        <v>47759.770600000003</v>
      </c>
      <c r="G388" s="21">
        <v>56405.720600000001</v>
      </c>
      <c r="H388" s="21">
        <v>45429.453000000001</v>
      </c>
      <c r="I388" s="22">
        <v>8.1</v>
      </c>
      <c r="J388" s="22">
        <v>19.149999999999999</v>
      </c>
      <c r="K388" s="22">
        <v>11.82</v>
      </c>
      <c r="L388" s="22">
        <v>173.37219999999999</v>
      </c>
    </row>
    <row r="389" spans="1:12">
      <c r="A389" s="12" t="s">
        <v>317</v>
      </c>
      <c r="B389" s="13">
        <v>2.5863</v>
      </c>
      <c r="C389" s="14">
        <v>38563.9018</v>
      </c>
      <c r="D389" s="15">
        <v>31389.8861</v>
      </c>
      <c r="E389" s="15">
        <v>34356.728499999997</v>
      </c>
      <c r="F389" s="86">
        <v>43799.0795</v>
      </c>
      <c r="G389" s="15">
        <v>48791.006399999998</v>
      </c>
      <c r="H389" s="15">
        <v>39784.000699999997</v>
      </c>
      <c r="I389" s="16">
        <v>10.210000000000001</v>
      </c>
      <c r="J389" s="16">
        <v>11.41</v>
      </c>
      <c r="K389" s="16">
        <v>11.7</v>
      </c>
      <c r="L389" s="16">
        <v>173.6386</v>
      </c>
    </row>
    <row r="390" spans="1:12">
      <c r="A390" s="12" t="s">
        <v>318</v>
      </c>
      <c r="B390" s="13">
        <v>29.7788</v>
      </c>
      <c r="C390" s="14">
        <v>41311.481899999999</v>
      </c>
      <c r="D390" s="15">
        <v>32027.9166</v>
      </c>
      <c r="E390" s="15">
        <v>36099.080699999999</v>
      </c>
      <c r="F390" s="86">
        <v>48193.044699999999</v>
      </c>
      <c r="G390" s="15">
        <v>58494.541400000002</v>
      </c>
      <c r="H390" s="15">
        <v>43670.305399999997</v>
      </c>
      <c r="I390" s="16">
        <v>9.65</v>
      </c>
      <c r="J390" s="16">
        <v>15.63</v>
      </c>
      <c r="K390" s="16">
        <v>11.78</v>
      </c>
      <c r="L390" s="16">
        <v>173.29140000000001</v>
      </c>
    </row>
    <row r="391" spans="1:12">
      <c r="A391" s="18" t="s">
        <v>319</v>
      </c>
      <c r="B391" s="19">
        <v>6.5708000000000002</v>
      </c>
      <c r="C391" s="20">
        <v>40534.560599999997</v>
      </c>
      <c r="D391" s="21">
        <v>32075.227999999999</v>
      </c>
      <c r="E391" s="21">
        <v>35756.603900000002</v>
      </c>
      <c r="F391" s="86">
        <v>46302.665300000001</v>
      </c>
      <c r="G391" s="21">
        <v>53958.264900000002</v>
      </c>
      <c r="H391" s="21">
        <v>42249.126199999999</v>
      </c>
      <c r="I391" s="22">
        <v>10.91</v>
      </c>
      <c r="J391" s="22">
        <v>15.51</v>
      </c>
      <c r="K391" s="22">
        <v>11.36</v>
      </c>
      <c r="L391" s="22">
        <v>173.6447</v>
      </c>
    </row>
    <row r="392" spans="1:12">
      <c r="A392" s="18" t="s">
        <v>320</v>
      </c>
      <c r="B392" s="19">
        <v>6.0704000000000002</v>
      </c>
      <c r="C392" s="20">
        <v>40974.4018</v>
      </c>
      <c r="D392" s="21">
        <v>33323.583299999998</v>
      </c>
      <c r="E392" s="21">
        <v>36671.7526</v>
      </c>
      <c r="F392" s="86">
        <v>48419.609700000001</v>
      </c>
      <c r="G392" s="21">
        <v>60161.305099999998</v>
      </c>
      <c r="H392" s="21">
        <v>44055.329299999998</v>
      </c>
      <c r="I392" s="22">
        <v>8.86</v>
      </c>
      <c r="J392" s="22">
        <v>15.98</v>
      </c>
      <c r="K392" s="22">
        <v>11.93</v>
      </c>
      <c r="L392" s="22">
        <v>172.8057</v>
      </c>
    </row>
    <row r="393" spans="1:12">
      <c r="A393" s="18" t="s">
        <v>321</v>
      </c>
      <c r="B393" s="19">
        <v>2.8744000000000001</v>
      </c>
      <c r="C393" s="20">
        <v>42585.451000000001</v>
      </c>
      <c r="D393" s="21">
        <v>34199.595099999999</v>
      </c>
      <c r="E393" s="21">
        <v>37748.841999999997</v>
      </c>
      <c r="F393" s="86">
        <v>49778.796499999997</v>
      </c>
      <c r="G393" s="21">
        <v>60398.446799999998</v>
      </c>
      <c r="H393" s="21">
        <v>45514.646500000003</v>
      </c>
      <c r="I393" s="22">
        <v>8.08</v>
      </c>
      <c r="J393" s="22">
        <v>16.03</v>
      </c>
      <c r="K393" s="22">
        <v>12.01</v>
      </c>
      <c r="L393" s="22">
        <v>173.6711</v>
      </c>
    </row>
    <row r="394" spans="1:12">
      <c r="A394" s="18" t="s">
        <v>974</v>
      </c>
      <c r="B394" s="19">
        <v>0.40860000000000002</v>
      </c>
      <c r="C394" s="20">
        <v>45170.9905</v>
      </c>
      <c r="D394" s="21">
        <v>35688.497000000003</v>
      </c>
      <c r="E394" s="21">
        <v>39893.167800000003</v>
      </c>
      <c r="F394" s="86">
        <v>51947.777099999999</v>
      </c>
      <c r="G394" s="21">
        <v>60786.080999999998</v>
      </c>
      <c r="H394" s="21">
        <v>46996.869299999998</v>
      </c>
      <c r="I394" s="22">
        <v>9.99</v>
      </c>
      <c r="J394" s="22">
        <v>17.5</v>
      </c>
      <c r="K394" s="22">
        <v>11.76</v>
      </c>
      <c r="L394" s="22">
        <v>173.6635</v>
      </c>
    </row>
    <row r="395" spans="1:12">
      <c r="A395" s="18" t="s">
        <v>975</v>
      </c>
      <c r="B395" s="19">
        <v>0.188</v>
      </c>
      <c r="C395" s="20">
        <v>44828.489300000001</v>
      </c>
      <c r="D395" s="21">
        <v>35559.488299999997</v>
      </c>
      <c r="E395" s="21">
        <v>40036.122300000003</v>
      </c>
      <c r="F395" s="86">
        <v>54233.908300000003</v>
      </c>
      <c r="G395" s="21">
        <v>61646.111499999999</v>
      </c>
      <c r="H395" s="21">
        <v>47732.869500000001</v>
      </c>
      <c r="I395" s="22">
        <v>9.41</v>
      </c>
      <c r="J395" s="22">
        <v>18.100000000000001</v>
      </c>
      <c r="K395" s="22">
        <v>12.34</v>
      </c>
      <c r="L395" s="22">
        <v>173.3494</v>
      </c>
    </row>
    <row r="396" spans="1:12">
      <c r="A396" s="18" t="s">
        <v>646</v>
      </c>
      <c r="B396" s="19">
        <v>3.0045999999999999</v>
      </c>
      <c r="C396" s="20">
        <v>42850.111400000002</v>
      </c>
      <c r="D396" s="21">
        <v>30801</v>
      </c>
      <c r="E396" s="21">
        <v>36197.997100000001</v>
      </c>
      <c r="F396" s="86">
        <v>55454.083700000003</v>
      </c>
      <c r="G396" s="21">
        <v>67476.019700000004</v>
      </c>
      <c r="H396" s="21">
        <v>46448.346899999997</v>
      </c>
      <c r="I396" s="22">
        <v>7.93</v>
      </c>
      <c r="J396" s="22">
        <v>16.09</v>
      </c>
      <c r="K396" s="22">
        <v>13.43</v>
      </c>
      <c r="L396" s="22">
        <v>171.77090000000001</v>
      </c>
    </row>
    <row r="397" spans="1:12">
      <c r="A397" s="18" t="s">
        <v>647</v>
      </c>
      <c r="B397" s="19">
        <v>1.5102</v>
      </c>
      <c r="C397" s="20">
        <v>43406.152399999999</v>
      </c>
      <c r="D397" s="21">
        <v>33927.014499999997</v>
      </c>
      <c r="E397" s="21">
        <v>38016.534500000002</v>
      </c>
      <c r="F397" s="86">
        <v>49508.973599999998</v>
      </c>
      <c r="G397" s="21">
        <v>58607.834699999999</v>
      </c>
      <c r="H397" s="21">
        <v>45271.9372</v>
      </c>
      <c r="I397" s="22">
        <v>15.34</v>
      </c>
      <c r="J397" s="22">
        <v>13.39</v>
      </c>
      <c r="K397" s="22">
        <v>10.82</v>
      </c>
      <c r="L397" s="22">
        <v>174.09880000000001</v>
      </c>
    </row>
    <row r="398" spans="1:12">
      <c r="A398" s="18" t="s">
        <v>1201</v>
      </c>
      <c r="B398" s="19">
        <v>0.58009999999999995</v>
      </c>
      <c r="C398" s="20">
        <v>46545.147900000004</v>
      </c>
      <c r="D398" s="21">
        <v>34986.109100000001</v>
      </c>
      <c r="E398" s="21">
        <v>40119.760600000001</v>
      </c>
      <c r="F398" s="86">
        <v>57630.980600000003</v>
      </c>
      <c r="G398" s="21">
        <v>66191.719500000007</v>
      </c>
      <c r="H398" s="21">
        <v>49448.668700000002</v>
      </c>
      <c r="I398" s="22">
        <v>12.44</v>
      </c>
      <c r="J398" s="22">
        <v>14.32</v>
      </c>
      <c r="K398" s="22">
        <v>11.42</v>
      </c>
      <c r="L398" s="22">
        <v>173.45650000000001</v>
      </c>
    </row>
    <row r="399" spans="1:12">
      <c r="A399" s="12" t="s">
        <v>322</v>
      </c>
      <c r="B399" s="13">
        <v>0.50649999999999995</v>
      </c>
      <c r="C399" s="14">
        <v>35755.245900000002</v>
      </c>
      <c r="D399" s="15">
        <v>29684.508999999998</v>
      </c>
      <c r="E399" s="15">
        <v>32236</v>
      </c>
      <c r="F399" s="86">
        <v>41678.774100000002</v>
      </c>
      <c r="G399" s="15">
        <v>52842.815399999999</v>
      </c>
      <c r="H399" s="15">
        <v>38887.645600000003</v>
      </c>
      <c r="I399" s="16">
        <v>8.9700000000000006</v>
      </c>
      <c r="J399" s="16">
        <v>15.56</v>
      </c>
      <c r="K399" s="16">
        <v>11.45</v>
      </c>
      <c r="L399" s="16">
        <v>174.25530000000001</v>
      </c>
    </row>
    <row r="400" spans="1:12">
      <c r="A400" s="12" t="s">
        <v>648</v>
      </c>
      <c r="B400" s="13">
        <v>3.2757999999999998</v>
      </c>
      <c r="C400" s="14">
        <v>55534.813099999999</v>
      </c>
      <c r="D400" s="15">
        <v>41464.814599999998</v>
      </c>
      <c r="E400" s="15">
        <v>48352.839200000002</v>
      </c>
      <c r="F400" s="86">
        <v>61257.216099999998</v>
      </c>
      <c r="G400" s="15">
        <v>68082.543900000004</v>
      </c>
      <c r="H400" s="15">
        <v>55293.344499999999</v>
      </c>
      <c r="I400" s="16">
        <v>6.23</v>
      </c>
      <c r="J400" s="16">
        <v>14.63</v>
      </c>
      <c r="K400" s="16">
        <v>14.11</v>
      </c>
      <c r="L400" s="16">
        <v>164.45400000000001</v>
      </c>
    </row>
    <row r="401" spans="1:12">
      <c r="A401" s="18" t="s">
        <v>1202</v>
      </c>
      <c r="B401" s="19">
        <v>3.61E-2</v>
      </c>
      <c r="C401" s="20">
        <v>32169.5746</v>
      </c>
      <c r="D401" s="21">
        <v>29697.236099999998</v>
      </c>
      <c r="E401" s="21">
        <v>31438.963</v>
      </c>
      <c r="F401" s="86">
        <v>35754.746700000003</v>
      </c>
      <c r="G401" s="21">
        <v>38743.3724</v>
      </c>
      <c r="H401" s="21">
        <v>33676.857100000001</v>
      </c>
      <c r="I401" s="22">
        <v>2.1800000000000002</v>
      </c>
      <c r="J401" s="22">
        <v>14.19</v>
      </c>
      <c r="K401" s="22">
        <v>12.24</v>
      </c>
      <c r="L401" s="22">
        <v>162.73589999999999</v>
      </c>
    </row>
    <row r="402" spans="1:12">
      <c r="A402" s="18" t="s">
        <v>1203</v>
      </c>
      <c r="B402" s="19">
        <v>0.24540000000000001</v>
      </c>
      <c r="C402" s="20">
        <v>40959.554799999998</v>
      </c>
      <c r="D402" s="21">
        <v>33519.053500000002</v>
      </c>
      <c r="E402" s="21">
        <v>36906.240400000002</v>
      </c>
      <c r="F402" s="86">
        <v>46230.079700000002</v>
      </c>
      <c r="G402" s="21">
        <v>51454.173600000002</v>
      </c>
      <c r="H402" s="21">
        <v>41832.057500000003</v>
      </c>
      <c r="I402" s="22">
        <v>4.63</v>
      </c>
      <c r="J402" s="22">
        <v>15.19</v>
      </c>
      <c r="K402" s="22">
        <v>12.99</v>
      </c>
      <c r="L402" s="22">
        <v>164.92920000000001</v>
      </c>
    </row>
    <row r="403" spans="1:12">
      <c r="A403" s="18" t="s">
        <v>1204</v>
      </c>
      <c r="B403" s="19">
        <v>0.12740000000000001</v>
      </c>
      <c r="C403" s="20">
        <v>43220.295400000003</v>
      </c>
      <c r="D403" s="21">
        <v>36751.6175</v>
      </c>
      <c r="E403" s="21">
        <v>39764.378100000002</v>
      </c>
      <c r="F403" s="86">
        <v>46182.3995</v>
      </c>
      <c r="G403" s="21">
        <v>51255.021699999998</v>
      </c>
      <c r="H403" s="21">
        <v>43647.545400000003</v>
      </c>
      <c r="I403" s="22">
        <v>5.5</v>
      </c>
      <c r="J403" s="22">
        <v>15.92</v>
      </c>
      <c r="K403" s="22">
        <v>12.94</v>
      </c>
      <c r="L403" s="22">
        <v>163.1754</v>
      </c>
    </row>
    <row r="404" spans="1:12">
      <c r="A404" s="18" t="s">
        <v>1205</v>
      </c>
      <c r="B404" s="19">
        <v>0.67030000000000001</v>
      </c>
      <c r="C404" s="20">
        <v>49414.191299999999</v>
      </c>
      <c r="D404" s="21">
        <v>39969.463499999998</v>
      </c>
      <c r="E404" s="21">
        <v>44775.434800000003</v>
      </c>
      <c r="F404" s="86">
        <v>54425.567999999999</v>
      </c>
      <c r="G404" s="21">
        <v>59331.575499999999</v>
      </c>
      <c r="H404" s="21">
        <v>49777.527999999998</v>
      </c>
      <c r="I404" s="22">
        <v>5.6</v>
      </c>
      <c r="J404" s="22">
        <v>14.47</v>
      </c>
      <c r="K404" s="22">
        <v>14.21</v>
      </c>
      <c r="L404" s="22">
        <v>164.0729</v>
      </c>
    </row>
    <row r="405" spans="1:12">
      <c r="A405" s="18" t="s">
        <v>1206</v>
      </c>
      <c r="B405" s="19">
        <v>1.4725999999999999</v>
      </c>
      <c r="C405" s="20">
        <v>56962.373899999999</v>
      </c>
      <c r="D405" s="21">
        <v>47965.7912</v>
      </c>
      <c r="E405" s="21">
        <v>52581.626900000003</v>
      </c>
      <c r="F405" s="86">
        <v>60595.125399999997</v>
      </c>
      <c r="G405" s="21">
        <v>65339.4732</v>
      </c>
      <c r="H405" s="21">
        <v>57009.166899999997</v>
      </c>
      <c r="I405" s="22">
        <v>6.13</v>
      </c>
      <c r="J405" s="22">
        <v>14.13</v>
      </c>
      <c r="K405" s="22">
        <v>14.19</v>
      </c>
      <c r="L405" s="22">
        <v>164.89400000000001</v>
      </c>
    </row>
    <row r="406" spans="1:12">
      <c r="A406" s="18" t="s">
        <v>1207</v>
      </c>
      <c r="B406" s="19">
        <v>0.33560000000000001</v>
      </c>
      <c r="C406" s="20">
        <v>60743.832999999999</v>
      </c>
      <c r="D406" s="21">
        <v>50625.973100000003</v>
      </c>
      <c r="E406" s="21">
        <v>55875.425499999998</v>
      </c>
      <c r="F406" s="86">
        <v>64881.073100000001</v>
      </c>
      <c r="G406" s="21">
        <v>69008.145099999994</v>
      </c>
      <c r="H406" s="21">
        <v>60467.5334</v>
      </c>
      <c r="I406" s="22">
        <v>6.42</v>
      </c>
      <c r="J406" s="22">
        <v>15.25</v>
      </c>
      <c r="K406" s="22">
        <v>14.07</v>
      </c>
      <c r="L406" s="22">
        <v>164.1669</v>
      </c>
    </row>
    <row r="407" spans="1:12">
      <c r="A407" s="18" t="s">
        <v>1208</v>
      </c>
      <c r="B407" s="19">
        <v>0.31090000000000001</v>
      </c>
      <c r="C407" s="20">
        <v>67017.214900000006</v>
      </c>
      <c r="D407" s="21">
        <v>56972.2163</v>
      </c>
      <c r="E407" s="21">
        <v>61421.786800000002</v>
      </c>
      <c r="F407" s="86">
        <v>72723.244200000001</v>
      </c>
      <c r="G407" s="21">
        <v>77463.310200000007</v>
      </c>
      <c r="H407" s="21">
        <v>67342.214699999997</v>
      </c>
      <c r="I407" s="22">
        <v>8.43</v>
      </c>
      <c r="J407" s="22">
        <v>15.07</v>
      </c>
      <c r="K407" s="22">
        <v>14.65</v>
      </c>
      <c r="L407" s="22">
        <v>164.12729999999999</v>
      </c>
    </row>
    <row r="408" spans="1:12">
      <c r="A408" s="18" t="s">
        <v>1209</v>
      </c>
      <c r="B408" s="19">
        <v>7.6300000000000007E-2</v>
      </c>
      <c r="C408" s="20">
        <v>71138.466499999995</v>
      </c>
      <c r="D408" s="21">
        <v>60178.381999999998</v>
      </c>
      <c r="E408" s="21">
        <v>65898.131599999993</v>
      </c>
      <c r="F408" s="86">
        <v>78098.323799999998</v>
      </c>
      <c r="G408" s="21">
        <v>84282.626699999993</v>
      </c>
      <c r="H408" s="21">
        <v>71978.729099999997</v>
      </c>
      <c r="I408" s="22">
        <v>7.19</v>
      </c>
      <c r="J408" s="22">
        <v>17.09</v>
      </c>
      <c r="K408" s="22">
        <v>13.89</v>
      </c>
      <c r="L408" s="22">
        <v>163.20500000000001</v>
      </c>
    </row>
    <row r="409" spans="1:12">
      <c r="A409" s="12" t="s">
        <v>649</v>
      </c>
      <c r="B409" s="13">
        <v>10.260199999999999</v>
      </c>
      <c r="C409" s="14">
        <v>41005.376499999998</v>
      </c>
      <c r="D409" s="15">
        <v>34394.066700000003</v>
      </c>
      <c r="E409" s="15">
        <v>37685.065199999997</v>
      </c>
      <c r="F409" s="86">
        <v>46125.717600000004</v>
      </c>
      <c r="G409" s="15">
        <v>53074.771099999998</v>
      </c>
      <c r="H409" s="15">
        <v>42571.743799999997</v>
      </c>
      <c r="I409" s="16">
        <v>3.65</v>
      </c>
      <c r="J409" s="16">
        <v>18.78</v>
      </c>
      <c r="K409" s="16">
        <v>12.83</v>
      </c>
      <c r="L409" s="16">
        <v>173.35380000000001</v>
      </c>
    </row>
    <row r="410" spans="1:12">
      <c r="A410" s="12" t="s">
        <v>650</v>
      </c>
      <c r="B410" s="13">
        <v>8.2742000000000004</v>
      </c>
      <c r="C410" s="14">
        <v>38268.527199999997</v>
      </c>
      <c r="D410" s="15">
        <v>31723.933799999999</v>
      </c>
      <c r="E410" s="15">
        <v>34878.924099999997</v>
      </c>
      <c r="F410" s="86">
        <v>42808.826999999997</v>
      </c>
      <c r="G410" s="15">
        <v>49144.316700000003</v>
      </c>
      <c r="H410" s="15">
        <v>39680.394200000002</v>
      </c>
      <c r="I410" s="16">
        <v>10.47</v>
      </c>
      <c r="J410" s="16">
        <v>10.18</v>
      </c>
      <c r="K410" s="16">
        <v>10.15</v>
      </c>
      <c r="L410" s="16">
        <v>174.59739999999999</v>
      </c>
    </row>
    <row r="411" spans="1:12">
      <c r="A411" s="12" t="s">
        <v>651</v>
      </c>
      <c r="B411" s="13">
        <v>1.6175999999999999</v>
      </c>
      <c r="C411" s="14">
        <v>41777.908000000003</v>
      </c>
      <c r="D411" s="15">
        <v>34589.9499</v>
      </c>
      <c r="E411" s="15">
        <v>37766.671000000002</v>
      </c>
      <c r="F411" s="86">
        <v>46530.249100000001</v>
      </c>
      <c r="G411" s="15">
        <v>52390.888700000003</v>
      </c>
      <c r="H411" s="15">
        <v>42878.525900000001</v>
      </c>
      <c r="I411" s="16">
        <v>8.43</v>
      </c>
      <c r="J411" s="16">
        <v>15.6</v>
      </c>
      <c r="K411" s="16">
        <v>11.85</v>
      </c>
      <c r="L411" s="16">
        <v>173.779</v>
      </c>
    </row>
    <row r="412" spans="1:12">
      <c r="A412" s="12" t="s">
        <v>652</v>
      </c>
      <c r="B412" s="13">
        <v>36.865000000000002</v>
      </c>
      <c r="C412" s="14">
        <v>56768.674800000001</v>
      </c>
      <c r="D412" s="15">
        <v>40650.459900000002</v>
      </c>
      <c r="E412" s="15">
        <v>47969.432399999998</v>
      </c>
      <c r="F412" s="86">
        <v>66007.659299999999</v>
      </c>
      <c r="G412" s="15">
        <v>75891.563099999999</v>
      </c>
      <c r="H412" s="15">
        <v>58092.347099999999</v>
      </c>
      <c r="I412" s="16">
        <v>2.54</v>
      </c>
      <c r="J412" s="16">
        <v>20.43</v>
      </c>
      <c r="K412" s="16">
        <v>14.87</v>
      </c>
      <c r="L412" s="16">
        <v>168.2475</v>
      </c>
    </row>
    <row r="413" spans="1:12">
      <c r="A413" s="18" t="s">
        <v>653</v>
      </c>
      <c r="B413" s="19">
        <v>16.444299999999998</v>
      </c>
      <c r="C413" s="20">
        <v>47736.506399999998</v>
      </c>
      <c r="D413" s="21">
        <v>35531.384599999998</v>
      </c>
      <c r="E413" s="21">
        <v>41624.038999999997</v>
      </c>
      <c r="F413" s="86">
        <v>54759.750399999997</v>
      </c>
      <c r="G413" s="21">
        <v>62280.046199999997</v>
      </c>
      <c r="H413" s="21">
        <v>48907.7327</v>
      </c>
      <c r="I413" s="22">
        <v>1.76</v>
      </c>
      <c r="J413" s="22">
        <v>18.899999999999999</v>
      </c>
      <c r="K413" s="22">
        <v>15.06</v>
      </c>
      <c r="L413" s="22">
        <v>169.4008</v>
      </c>
    </row>
    <row r="414" spans="1:12">
      <c r="A414" s="18" t="s">
        <v>654</v>
      </c>
      <c r="B414" s="19">
        <v>8.4835999999999991</v>
      </c>
      <c r="C414" s="20">
        <v>58838.981500000002</v>
      </c>
      <c r="D414" s="21">
        <v>49122.045299999998</v>
      </c>
      <c r="E414" s="21">
        <v>53412.391199999998</v>
      </c>
      <c r="F414" s="86">
        <v>64778.880100000002</v>
      </c>
      <c r="G414" s="21">
        <v>70863.637900000002</v>
      </c>
      <c r="H414" s="21">
        <v>59716.792000000001</v>
      </c>
      <c r="I414" s="22">
        <v>2.1</v>
      </c>
      <c r="J414" s="22">
        <v>20.02</v>
      </c>
      <c r="K414" s="22">
        <v>14.88</v>
      </c>
      <c r="L414" s="22">
        <v>167.4434</v>
      </c>
    </row>
    <row r="415" spans="1:12">
      <c r="A415" s="18" t="s">
        <v>655</v>
      </c>
      <c r="B415" s="19">
        <v>6.0556999999999999</v>
      </c>
      <c r="C415" s="20">
        <v>62715.352099999996</v>
      </c>
      <c r="D415" s="21">
        <v>52664.6273</v>
      </c>
      <c r="E415" s="21">
        <v>57076.612500000003</v>
      </c>
      <c r="F415" s="86">
        <v>68363.934099999999</v>
      </c>
      <c r="G415" s="21">
        <v>74417.561900000001</v>
      </c>
      <c r="H415" s="21">
        <v>63334.794199999997</v>
      </c>
      <c r="I415" s="22">
        <v>2.34</v>
      </c>
      <c r="J415" s="22">
        <v>21.19</v>
      </c>
      <c r="K415" s="22">
        <v>14.81</v>
      </c>
      <c r="L415" s="22">
        <v>167.56319999999999</v>
      </c>
    </row>
    <row r="416" spans="1:12">
      <c r="A416" s="18" t="s">
        <v>656</v>
      </c>
      <c r="B416" s="19">
        <v>4.2614999999999998</v>
      </c>
      <c r="C416" s="20">
        <v>70092.065100000007</v>
      </c>
      <c r="D416" s="21">
        <v>57685.912600000003</v>
      </c>
      <c r="E416" s="21">
        <v>63186.063600000001</v>
      </c>
      <c r="F416" s="86">
        <v>77637.528099999996</v>
      </c>
      <c r="G416" s="21">
        <v>86847.946100000001</v>
      </c>
      <c r="H416" s="21">
        <v>71263.881399999998</v>
      </c>
      <c r="I416" s="22">
        <v>3.58</v>
      </c>
      <c r="J416" s="22">
        <v>21.77</v>
      </c>
      <c r="K416" s="22">
        <v>15</v>
      </c>
      <c r="L416" s="22">
        <v>167.01009999999999</v>
      </c>
    </row>
    <row r="417" spans="1:12">
      <c r="A417" s="18" t="s">
        <v>657</v>
      </c>
      <c r="B417" s="19">
        <v>1.6196999999999999</v>
      </c>
      <c r="C417" s="20">
        <v>84044.391399999993</v>
      </c>
      <c r="D417" s="21">
        <v>68110.585999999996</v>
      </c>
      <c r="E417" s="21">
        <v>74458.702399999995</v>
      </c>
      <c r="F417" s="86">
        <v>99115.969299999997</v>
      </c>
      <c r="G417" s="21">
        <v>115907.43730000001</v>
      </c>
      <c r="H417" s="21">
        <v>88575.778900000005</v>
      </c>
      <c r="I417" s="22">
        <v>6.88</v>
      </c>
      <c r="J417" s="22">
        <v>25.64</v>
      </c>
      <c r="K417" s="22">
        <v>13.61</v>
      </c>
      <c r="L417" s="22">
        <v>166.5643</v>
      </c>
    </row>
    <row r="418" spans="1:12">
      <c r="A418" s="12" t="s">
        <v>658</v>
      </c>
      <c r="B418" s="13">
        <v>1.6229</v>
      </c>
      <c r="C418" s="14">
        <v>46707.0314</v>
      </c>
      <c r="D418" s="15">
        <v>35987.700700000001</v>
      </c>
      <c r="E418" s="15">
        <v>41520.839599999999</v>
      </c>
      <c r="F418" s="86">
        <v>52671.534699999997</v>
      </c>
      <c r="G418" s="15">
        <v>64751.974699999999</v>
      </c>
      <c r="H418" s="15">
        <v>48556.332900000001</v>
      </c>
      <c r="I418" s="16">
        <v>11.2</v>
      </c>
      <c r="J418" s="16">
        <v>15.79</v>
      </c>
      <c r="K418" s="16">
        <v>10.68</v>
      </c>
      <c r="L418" s="16">
        <v>175.73169999999999</v>
      </c>
    </row>
    <row r="419" spans="1:12">
      <c r="A419" s="12" t="s">
        <v>323</v>
      </c>
      <c r="B419" s="13">
        <v>1.1296999999999999</v>
      </c>
      <c r="C419" s="14">
        <v>41651.262000000002</v>
      </c>
      <c r="D419" s="15">
        <v>32898.583299999998</v>
      </c>
      <c r="E419" s="15">
        <v>36936.348400000003</v>
      </c>
      <c r="F419" s="86">
        <v>48688.453099999999</v>
      </c>
      <c r="G419" s="15">
        <v>60694.881099999999</v>
      </c>
      <c r="H419" s="15">
        <v>44617.7526</v>
      </c>
      <c r="I419" s="16">
        <v>8.82</v>
      </c>
      <c r="J419" s="16">
        <v>15.57</v>
      </c>
      <c r="K419" s="16">
        <v>11.42</v>
      </c>
      <c r="L419" s="16">
        <v>174.3588</v>
      </c>
    </row>
    <row r="420" spans="1:12">
      <c r="A420" s="18" t="s">
        <v>1210</v>
      </c>
      <c r="B420" s="19">
        <v>3.2500000000000001E-2</v>
      </c>
      <c r="C420" s="20">
        <v>41597.5092</v>
      </c>
      <c r="D420" s="21">
        <v>34723.3914</v>
      </c>
      <c r="E420" s="21">
        <v>37406.572999999997</v>
      </c>
      <c r="F420" s="86">
        <v>50799.5867</v>
      </c>
      <c r="G420" s="21">
        <v>60529.194499999998</v>
      </c>
      <c r="H420" s="21">
        <v>46448.903599999998</v>
      </c>
      <c r="I420" s="22">
        <v>8.32</v>
      </c>
      <c r="J420" s="22">
        <v>17.79</v>
      </c>
      <c r="K420" s="22">
        <v>12.35</v>
      </c>
      <c r="L420" s="22">
        <v>173.55109999999999</v>
      </c>
    </row>
    <row r="421" spans="1:12">
      <c r="A421" s="18" t="s">
        <v>1211</v>
      </c>
      <c r="B421" s="19">
        <v>5.0999999999999997E-2</v>
      </c>
      <c r="C421" s="20">
        <v>40785.587099999997</v>
      </c>
      <c r="D421" s="21">
        <v>36871.875399999997</v>
      </c>
      <c r="E421" s="21">
        <v>38653.832799999996</v>
      </c>
      <c r="F421" s="86">
        <v>43591.874100000001</v>
      </c>
      <c r="G421" s="21">
        <v>46229.5651</v>
      </c>
      <c r="H421" s="21">
        <v>41242.248099999997</v>
      </c>
      <c r="I421" s="22">
        <v>9.85</v>
      </c>
      <c r="J421" s="22">
        <v>13.89</v>
      </c>
      <c r="K421" s="22">
        <v>11.04</v>
      </c>
      <c r="L421" s="22">
        <v>174.1309</v>
      </c>
    </row>
    <row r="422" spans="1:12">
      <c r="A422" s="12" t="s">
        <v>324</v>
      </c>
      <c r="B422" s="13">
        <v>7.3582999999999998</v>
      </c>
      <c r="C422" s="14">
        <v>44007.643799999998</v>
      </c>
      <c r="D422" s="15">
        <v>34729.804400000001</v>
      </c>
      <c r="E422" s="15">
        <v>39341.553200000002</v>
      </c>
      <c r="F422" s="86">
        <v>48575.696100000001</v>
      </c>
      <c r="G422" s="15">
        <v>53940.5167</v>
      </c>
      <c r="H422" s="15">
        <v>44314.957399999999</v>
      </c>
      <c r="I422" s="16">
        <v>10.01</v>
      </c>
      <c r="J422" s="16">
        <v>13.31</v>
      </c>
      <c r="K422" s="16">
        <v>11.31</v>
      </c>
      <c r="L422" s="16">
        <v>174.1499</v>
      </c>
    </row>
    <row r="423" spans="1:12">
      <c r="A423" s="18" t="s">
        <v>659</v>
      </c>
      <c r="B423" s="19">
        <v>3.2818999999999998</v>
      </c>
      <c r="C423" s="20">
        <v>44072.738799999999</v>
      </c>
      <c r="D423" s="21">
        <v>36156.6109</v>
      </c>
      <c r="E423" s="21">
        <v>40178.870000000003</v>
      </c>
      <c r="F423" s="86">
        <v>47673.251900000003</v>
      </c>
      <c r="G423" s="21">
        <v>51176.1391</v>
      </c>
      <c r="H423" s="21">
        <v>44042.561000000002</v>
      </c>
      <c r="I423" s="22">
        <v>10.83</v>
      </c>
      <c r="J423" s="22">
        <v>13.8</v>
      </c>
      <c r="K423" s="22">
        <v>11.17</v>
      </c>
      <c r="L423" s="22">
        <v>175.0164</v>
      </c>
    </row>
    <row r="424" spans="1:12">
      <c r="A424" s="18" t="s">
        <v>978</v>
      </c>
      <c r="B424" s="19">
        <v>0.30520000000000003</v>
      </c>
      <c r="C424" s="20">
        <v>46953.681400000001</v>
      </c>
      <c r="D424" s="21">
        <v>38069.742599999998</v>
      </c>
      <c r="E424" s="21">
        <v>42155.243600000002</v>
      </c>
      <c r="F424" s="86">
        <v>52002.930899999999</v>
      </c>
      <c r="G424" s="21">
        <v>57180.043299999998</v>
      </c>
      <c r="H424" s="21">
        <v>47733.201699999998</v>
      </c>
      <c r="I424" s="22">
        <v>6.93</v>
      </c>
      <c r="J424" s="22">
        <v>13.06</v>
      </c>
      <c r="K424" s="22">
        <v>12.1</v>
      </c>
      <c r="L424" s="22">
        <v>173.3683</v>
      </c>
    </row>
    <row r="425" spans="1:12">
      <c r="A425" s="18" t="s">
        <v>979</v>
      </c>
      <c r="B425" s="19">
        <v>0.6331</v>
      </c>
      <c r="C425" s="20">
        <v>43920.566599999998</v>
      </c>
      <c r="D425" s="21">
        <v>34349.140200000002</v>
      </c>
      <c r="E425" s="21">
        <v>38340.809099999999</v>
      </c>
      <c r="F425" s="86">
        <v>51369.9352</v>
      </c>
      <c r="G425" s="21">
        <v>57470.603199999998</v>
      </c>
      <c r="H425" s="21">
        <v>45313.115100000003</v>
      </c>
      <c r="I425" s="22">
        <v>9.67</v>
      </c>
      <c r="J425" s="22">
        <v>13.85</v>
      </c>
      <c r="K425" s="22">
        <v>11.57</v>
      </c>
      <c r="L425" s="22">
        <v>173.04079999999999</v>
      </c>
    </row>
    <row r="426" spans="1:12">
      <c r="A426" s="18" t="s">
        <v>660</v>
      </c>
      <c r="B426" s="19">
        <v>1.0098</v>
      </c>
      <c r="C426" s="20">
        <v>44332.467700000001</v>
      </c>
      <c r="D426" s="21">
        <v>34562.252099999998</v>
      </c>
      <c r="E426" s="21">
        <v>39725.852800000001</v>
      </c>
      <c r="F426" s="86">
        <v>50340.510499999997</v>
      </c>
      <c r="G426" s="21">
        <v>57345.382899999997</v>
      </c>
      <c r="H426" s="21">
        <v>45080.897299999997</v>
      </c>
      <c r="I426" s="22">
        <v>10.31</v>
      </c>
      <c r="J426" s="22">
        <v>12.32</v>
      </c>
      <c r="K426" s="22">
        <v>11.24</v>
      </c>
      <c r="L426" s="22">
        <v>173.6277</v>
      </c>
    </row>
    <row r="427" spans="1:12">
      <c r="A427" s="18" t="s">
        <v>980</v>
      </c>
      <c r="B427" s="19">
        <v>0.66510000000000002</v>
      </c>
      <c r="C427" s="20">
        <v>41908.961499999998</v>
      </c>
      <c r="D427" s="21">
        <v>30451.933799999999</v>
      </c>
      <c r="E427" s="21">
        <v>35889.967799999999</v>
      </c>
      <c r="F427" s="86">
        <v>47604.974600000001</v>
      </c>
      <c r="G427" s="21">
        <v>53318.031000000003</v>
      </c>
      <c r="H427" s="21">
        <v>42066.127200000003</v>
      </c>
      <c r="I427" s="22">
        <v>9.49</v>
      </c>
      <c r="J427" s="22">
        <v>12.97</v>
      </c>
      <c r="K427" s="22">
        <v>10.88</v>
      </c>
      <c r="L427" s="22">
        <v>173.2876</v>
      </c>
    </row>
    <row r="428" spans="1:12">
      <c r="A428" s="18" t="s">
        <v>1212</v>
      </c>
      <c r="B428" s="19">
        <v>0.33650000000000002</v>
      </c>
      <c r="C428" s="20">
        <v>43522.443399999996</v>
      </c>
      <c r="D428" s="21">
        <v>33663.176299999999</v>
      </c>
      <c r="E428" s="21">
        <v>38698.020799999998</v>
      </c>
      <c r="F428" s="86">
        <v>47699.021500000003</v>
      </c>
      <c r="G428" s="21">
        <v>55317.291499999999</v>
      </c>
      <c r="H428" s="21">
        <v>44100.321300000003</v>
      </c>
      <c r="I428" s="22">
        <v>7.2</v>
      </c>
      <c r="J428" s="22">
        <v>13.88</v>
      </c>
      <c r="K428" s="22">
        <v>12.67</v>
      </c>
      <c r="L428" s="22">
        <v>173.476</v>
      </c>
    </row>
    <row r="429" spans="1:12">
      <c r="A429" s="18" t="s">
        <v>982</v>
      </c>
      <c r="B429" s="19">
        <v>0.22819999999999999</v>
      </c>
      <c r="C429" s="20">
        <v>43912.670599999998</v>
      </c>
      <c r="D429" s="21">
        <v>33744.089399999997</v>
      </c>
      <c r="E429" s="21">
        <v>38641.785400000001</v>
      </c>
      <c r="F429" s="86">
        <v>48277.821799999998</v>
      </c>
      <c r="G429" s="21">
        <v>52049.406199999998</v>
      </c>
      <c r="H429" s="21">
        <v>43485.074399999998</v>
      </c>
      <c r="I429" s="22">
        <v>9.1300000000000008</v>
      </c>
      <c r="J429" s="22">
        <v>7.78</v>
      </c>
      <c r="K429" s="22">
        <v>10.7</v>
      </c>
      <c r="L429" s="22">
        <v>174.1113</v>
      </c>
    </row>
    <row r="430" spans="1:12">
      <c r="A430" s="12" t="s">
        <v>1213</v>
      </c>
      <c r="B430" s="13">
        <v>0.2147</v>
      </c>
      <c r="C430" s="14">
        <v>38034.479099999997</v>
      </c>
      <c r="D430" s="15">
        <v>30002.749199999998</v>
      </c>
      <c r="E430" s="15">
        <v>33600.335899999998</v>
      </c>
      <c r="F430" s="86">
        <v>45945.2114</v>
      </c>
      <c r="G430" s="15">
        <v>56850.300300000003</v>
      </c>
      <c r="H430" s="15">
        <v>41079.3629</v>
      </c>
      <c r="I430" s="16">
        <v>5.44</v>
      </c>
      <c r="J430" s="16">
        <v>11.95</v>
      </c>
      <c r="K430" s="16">
        <v>9.41</v>
      </c>
      <c r="L430" s="16">
        <v>173.70230000000001</v>
      </c>
    </row>
    <row r="431" spans="1:12">
      <c r="A431" s="12" t="s">
        <v>326</v>
      </c>
      <c r="B431" s="13">
        <v>0.36380000000000001</v>
      </c>
      <c r="C431" s="14">
        <v>46054.762499999997</v>
      </c>
      <c r="D431" s="15">
        <v>33267.010600000001</v>
      </c>
      <c r="E431" s="15">
        <v>39368.647299999997</v>
      </c>
      <c r="F431" s="86">
        <v>52259.880899999996</v>
      </c>
      <c r="G431" s="15">
        <v>57975.772799999999</v>
      </c>
      <c r="H431" s="15">
        <v>45883.093099999998</v>
      </c>
      <c r="I431" s="16">
        <v>8.1300000000000008</v>
      </c>
      <c r="J431" s="16">
        <v>13.33</v>
      </c>
      <c r="K431" s="16">
        <v>12.27</v>
      </c>
      <c r="L431" s="16">
        <v>173.85290000000001</v>
      </c>
    </row>
    <row r="432" spans="1:12">
      <c r="A432" s="18" t="s">
        <v>1214</v>
      </c>
      <c r="B432" s="19">
        <v>0.1835</v>
      </c>
      <c r="C432" s="20">
        <v>47491.647400000002</v>
      </c>
      <c r="D432" s="21">
        <v>30710.367900000001</v>
      </c>
      <c r="E432" s="21">
        <v>38937.701800000003</v>
      </c>
      <c r="F432" s="86">
        <v>53999.154499999997</v>
      </c>
      <c r="G432" s="21">
        <v>62184.959000000003</v>
      </c>
      <c r="H432" s="21">
        <v>46718.438099999999</v>
      </c>
      <c r="I432" s="22">
        <v>5.59</v>
      </c>
      <c r="J432" s="22">
        <v>16.760000000000002</v>
      </c>
      <c r="K432" s="22">
        <v>9.7799999999999994</v>
      </c>
      <c r="L432" s="22">
        <v>173.6747</v>
      </c>
    </row>
    <row r="433" spans="1:12">
      <c r="A433" s="18" t="s">
        <v>1215</v>
      </c>
      <c r="B433" s="19">
        <v>0.12559999999999999</v>
      </c>
      <c r="C433" s="20">
        <v>48044.6823</v>
      </c>
      <c r="D433" s="21">
        <v>40060.012300000002</v>
      </c>
      <c r="E433" s="21">
        <v>43815.301099999997</v>
      </c>
      <c r="F433" s="86">
        <v>52451.9185</v>
      </c>
      <c r="G433" s="21">
        <v>55337.039799999999</v>
      </c>
      <c r="H433" s="21">
        <v>47922.667000000001</v>
      </c>
      <c r="I433" s="22">
        <v>12.69</v>
      </c>
      <c r="J433" s="22">
        <v>7.61</v>
      </c>
      <c r="K433" s="22">
        <v>16.62</v>
      </c>
      <c r="L433" s="22">
        <v>174.23339999999999</v>
      </c>
    </row>
    <row r="434" spans="1:12">
      <c r="A434" s="18" t="s">
        <v>1216</v>
      </c>
      <c r="B434" s="19">
        <v>5.4600000000000003E-2</v>
      </c>
      <c r="C434" s="20">
        <v>38831.040000000001</v>
      </c>
      <c r="D434" s="21">
        <v>28139.043099999999</v>
      </c>
      <c r="E434" s="21">
        <v>34984.712</v>
      </c>
      <c r="F434" s="86">
        <v>42258.104399999997</v>
      </c>
      <c r="G434" s="21">
        <v>45086.672299999998</v>
      </c>
      <c r="H434" s="21">
        <v>38393.699200000003</v>
      </c>
      <c r="I434" s="22">
        <v>5.47</v>
      </c>
      <c r="J434" s="22">
        <v>15.75</v>
      </c>
      <c r="K434" s="22">
        <v>9.92</v>
      </c>
      <c r="L434" s="22">
        <v>173.5763</v>
      </c>
    </row>
    <row r="435" spans="1:12">
      <c r="A435" s="12" t="s">
        <v>327</v>
      </c>
      <c r="B435" s="13">
        <v>7.1999999999999995E-2</v>
      </c>
      <c r="C435" s="14">
        <v>36423.703399999999</v>
      </c>
      <c r="D435" s="15">
        <v>31054.0857</v>
      </c>
      <c r="E435" s="15">
        <v>33122.236700000001</v>
      </c>
      <c r="F435" s="86">
        <v>42907.345300000001</v>
      </c>
      <c r="G435" s="15">
        <v>50423.837399999997</v>
      </c>
      <c r="H435" s="15">
        <v>38917.662700000001</v>
      </c>
      <c r="I435" s="16">
        <v>8.1</v>
      </c>
      <c r="J435" s="16">
        <v>13.98</v>
      </c>
      <c r="K435" s="16">
        <v>10.86</v>
      </c>
      <c r="L435" s="16">
        <v>174.0652</v>
      </c>
    </row>
    <row r="436" spans="1:12">
      <c r="A436" s="12" t="s">
        <v>328</v>
      </c>
      <c r="B436" s="13">
        <v>0.12809999999999999</v>
      </c>
      <c r="C436" s="14">
        <v>36376.024700000002</v>
      </c>
      <c r="D436" s="15">
        <v>28450.4166</v>
      </c>
      <c r="E436" s="15">
        <v>31167.2071</v>
      </c>
      <c r="F436" s="86">
        <v>40100.867599999998</v>
      </c>
      <c r="G436" s="15">
        <v>49148.136899999998</v>
      </c>
      <c r="H436" s="15">
        <v>36911.946199999998</v>
      </c>
      <c r="I436" s="16">
        <v>7.59</v>
      </c>
      <c r="J436" s="16">
        <v>11.82</v>
      </c>
      <c r="K436" s="16">
        <v>11.12</v>
      </c>
      <c r="L436" s="16">
        <v>173.9194</v>
      </c>
    </row>
    <row r="437" spans="1:12">
      <c r="A437" s="18" t="s">
        <v>983</v>
      </c>
      <c r="B437" s="19">
        <v>3.5400000000000001E-2</v>
      </c>
      <c r="C437" s="20">
        <v>33455.583599999998</v>
      </c>
      <c r="D437" s="21">
        <v>29559.383300000001</v>
      </c>
      <c r="E437" s="21">
        <v>30534.7012</v>
      </c>
      <c r="F437" s="86">
        <v>36963.872900000002</v>
      </c>
      <c r="G437" s="21">
        <v>41849.758199999997</v>
      </c>
      <c r="H437" s="21">
        <v>35743.7932</v>
      </c>
      <c r="I437" s="22">
        <v>5.68</v>
      </c>
      <c r="J437" s="22">
        <v>11.93</v>
      </c>
      <c r="K437" s="22">
        <v>10.98</v>
      </c>
      <c r="L437" s="22">
        <v>174.1825</v>
      </c>
    </row>
    <row r="438" spans="1:12">
      <c r="A438" s="18" t="s">
        <v>329</v>
      </c>
      <c r="B438" s="19">
        <v>6.83E-2</v>
      </c>
      <c r="C438" s="20">
        <v>38438.324800000002</v>
      </c>
      <c r="D438" s="21">
        <v>30636.8475</v>
      </c>
      <c r="E438" s="21">
        <v>35833.402900000001</v>
      </c>
      <c r="F438" s="86">
        <v>41814.205999999998</v>
      </c>
      <c r="G438" s="21">
        <v>50185.878499999999</v>
      </c>
      <c r="H438" s="21">
        <v>39074.701800000003</v>
      </c>
      <c r="I438" s="22">
        <v>8.89</v>
      </c>
      <c r="J438" s="22">
        <v>11.96</v>
      </c>
      <c r="K438" s="22">
        <v>11.38</v>
      </c>
      <c r="L438" s="22">
        <v>173.7278</v>
      </c>
    </row>
    <row r="439" spans="1:12">
      <c r="A439" s="12" t="s">
        <v>1217</v>
      </c>
      <c r="B439" s="13">
        <v>0.73660000000000003</v>
      </c>
      <c r="C439" s="14">
        <v>35907.084300000002</v>
      </c>
      <c r="D439" s="15">
        <v>28796.470499999999</v>
      </c>
      <c r="E439" s="15">
        <v>32240.307799999999</v>
      </c>
      <c r="F439" s="86">
        <v>40866.835400000004</v>
      </c>
      <c r="G439" s="15">
        <v>47820.587099999997</v>
      </c>
      <c r="H439" s="15">
        <v>37623.386299999998</v>
      </c>
      <c r="I439" s="16">
        <v>8.23</v>
      </c>
      <c r="J439" s="16">
        <v>10.47</v>
      </c>
      <c r="K439" s="16">
        <v>10.5</v>
      </c>
      <c r="L439" s="16">
        <v>173.82939999999999</v>
      </c>
    </row>
    <row r="440" spans="1:12">
      <c r="A440" s="18" t="s">
        <v>1218</v>
      </c>
      <c r="B440" s="19">
        <v>0.217</v>
      </c>
      <c r="C440" s="20">
        <v>35693.3917</v>
      </c>
      <c r="D440" s="21">
        <v>27909.2222</v>
      </c>
      <c r="E440" s="21">
        <v>31877.357199999999</v>
      </c>
      <c r="F440" s="86">
        <v>40510.334600000002</v>
      </c>
      <c r="G440" s="21">
        <v>46448.9401</v>
      </c>
      <c r="H440" s="21">
        <v>37193.902900000001</v>
      </c>
      <c r="I440" s="22">
        <v>9.57</v>
      </c>
      <c r="J440" s="22">
        <v>8.6</v>
      </c>
      <c r="K440" s="22">
        <v>10.76</v>
      </c>
      <c r="L440" s="22">
        <v>173.31180000000001</v>
      </c>
    </row>
    <row r="441" spans="1:12">
      <c r="A441" s="18" t="s">
        <v>1219</v>
      </c>
      <c r="B441" s="19">
        <v>7.5899999999999995E-2</v>
      </c>
      <c r="C441" s="20">
        <v>36065.654900000001</v>
      </c>
      <c r="D441" s="21">
        <v>27258.245599999998</v>
      </c>
      <c r="E441" s="21">
        <v>32326.888500000001</v>
      </c>
      <c r="F441" s="86">
        <v>39021.241399999999</v>
      </c>
      <c r="G441" s="21">
        <v>45639.6181</v>
      </c>
      <c r="H441" s="21">
        <v>36543.1319</v>
      </c>
      <c r="I441" s="22">
        <v>6.04</v>
      </c>
      <c r="J441" s="22">
        <v>8.94</v>
      </c>
      <c r="K441" s="22">
        <v>10.99</v>
      </c>
      <c r="L441" s="22">
        <v>173.63069999999999</v>
      </c>
    </row>
    <row r="442" spans="1:12">
      <c r="A442" s="18" t="s">
        <v>1220</v>
      </c>
      <c r="B442" s="19">
        <v>0.14940000000000001</v>
      </c>
      <c r="C442" s="20">
        <v>37111.421199999997</v>
      </c>
      <c r="D442" s="21">
        <v>29263.022400000002</v>
      </c>
      <c r="E442" s="21">
        <v>32960.375399999997</v>
      </c>
      <c r="F442" s="86">
        <v>42170.252999999997</v>
      </c>
      <c r="G442" s="21">
        <v>47864.671699999999</v>
      </c>
      <c r="H442" s="21">
        <v>38474.674099999997</v>
      </c>
      <c r="I442" s="22">
        <v>7.37</v>
      </c>
      <c r="J442" s="22">
        <v>12.38</v>
      </c>
      <c r="K442" s="22">
        <v>10.28</v>
      </c>
      <c r="L442" s="22">
        <v>173.03639999999999</v>
      </c>
    </row>
    <row r="443" spans="1:12">
      <c r="A443" s="12" t="s">
        <v>330</v>
      </c>
      <c r="B443" s="13">
        <v>0.6946</v>
      </c>
      <c r="C443" s="14">
        <v>36147.647100000002</v>
      </c>
      <c r="D443" s="15">
        <v>28741.410199999998</v>
      </c>
      <c r="E443" s="15">
        <v>31699.317899999998</v>
      </c>
      <c r="F443" s="86">
        <v>41135.328500000003</v>
      </c>
      <c r="G443" s="15">
        <v>46519.580999999998</v>
      </c>
      <c r="H443" s="15">
        <v>37301.788</v>
      </c>
      <c r="I443" s="16">
        <v>13.82</v>
      </c>
      <c r="J443" s="16">
        <v>15.36</v>
      </c>
      <c r="K443" s="16">
        <v>10.38</v>
      </c>
      <c r="L443" s="16">
        <v>174.96809999999999</v>
      </c>
    </row>
    <row r="444" spans="1:12">
      <c r="A444" s="18" t="s">
        <v>984</v>
      </c>
      <c r="B444" s="19">
        <v>0.63800000000000001</v>
      </c>
      <c r="C444" s="20">
        <v>35910.872000000003</v>
      </c>
      <c r="D444" s="21">
        <v>28864.197</v>
      </c>
      <c r="E444" s="21">
        <v>31681.998500000002</v>
      </c>
      <c r="F444" s="86">
        <v>40418.616300000002</v>
      </c>
      <c r="G444" s="21">
        <v>45961.067600000002</v>
      </c>
      <c r="H444" s="21">
        <v>37079.580099999999</v>
      </c>
      <c r="I444" s="22">
        <v>14.25</v>
      </c>
      <c r="J444" s="22">
        <v>14.65</v>
      </c>
      <c r="K444" s="22">
        <v>10.37</v>
      </c>
      <c r="L444" s="22">
        <v>174.72120000000001</v>
      </c>
    </row>
    <row r="445" spans="1:12">
      <c r="A445" s="12" t="s">
        <v>331</v>
      </c>
      <c r="B445" s="13">
        <v>0.56689999999999996</v>
      </c>
      <c r="C445" s="14">
        <v>35786.206200000001</v>
      </c>
      <c r="D445" s="15">
        <v>27180.1666</v>
      </c>
      <c r="E445" s="15">
        <v>30283.9879</v>
      </c>
      <c r="F445" s="86">
        <v>42720.408199999998</v>
      </c>
      <c r="G445" s="15">
        <v>52129.942999999999</v>
      </c>
      <c r="H445" s="15">
        <v>38295.693800000001</v>
      </c>
      <c r="I445" s="16">
        <v>8.99</v>
      </c>
      <c r="J445" s="16">
        <v>15.11</v>
      </c>
      <c r="K445" s="16">
        <v>10.16</v>
      </c>
      <c r="L445" s="16">
        <v>174.13290000000001</v>
      </c>
    </row>
    <row r="446" spans="1:12">
      <c r="A446" s="18" t="s">
        <v>1221</v>
      </c>
      <c r="B446" s="19">
        <v>3.2000000000000001E-2</v>
      </c>
      <c r="C446" s="20">
        <v>40799.029499999997</v>
      </c>
      <c r="D446" s="21">
        <v>30691.529900000001</v>
      </c>
      <c r="E446" s="21">
        <v>36307.957000000002</v>
      </c>
      <c r="F446" s="86">
        <v>47020.957600000002</v>
      </c>
      <c r="G446" s="21">
        <v>49741.710899999998</v>
      </c>
      <c r="H446" s="21">
        <v>41862.680899999999</v>
      </c>
      <c r="I446" s="22">
        <v>11.25</v>
      </c>
      <c r="J446" s="22">
        <v>12.98</v>
      </c>
      <c r="K446" s="22">
        <v>9.44</v>
      </c>
      <c r="L446" s="22">
        <v>174.31610000000001</v>
      </c>
    </row>
    <row r="447" spans="1:12">
      <c r="A447" s="12" t="s">
        <v>332</v>
      </c>
      <c r="B447" s="13">
        <v>1.1761999999999999</v>
      </c>
      <c r="C447" s="14">
        <v>43063.638500000001</v>
      </c>
      <c r="D447" s="15">
        <v>32159.231299999999</v>
      </c>
      <c r="E447" s="15">
        <v>36491.517099999997</v>
      </c>
      <c r="F447" s="86">
        <v>51436.6895</v>
      </c>
      <c r="G447" s="15">
        <v>61626.7212</v>
      </c>
      <c r="H447" s="15">
        <v>45841.677199999998</v>
      </c>
      <c r="I447" s="16">
        <v>8.11</v>
      </c>
      <c r="J447" s="16">
        <v>19.63</v>
      </c>
      <c r="K447" s="16">
        <v>10.53</v>
      </c>
      <c r="L447" s="16">
        <v>174.23079999999999</v>
      </c>
    </row>
    <row r="448" spans="1:12">
      <c r="A448" s="12" t="s">
        <v>333</v>
      </c>
      <c r="B448" s="13">
        <v>0.2923</v>
      </c>
      <c r="C448" s="14">
        <v>46152.315300000002</v>
      </c>
      <c r="D448" s="15">
        <v>35082.329100000003</v>
      </c>
      <c r="E448" s="15">
        <v>39443.061099999999</v>
      </c>
      <c r="F448" s="86">
        <v>56130.7667</v>
      </c>
      <c r="G448" s="15">
        <v>67247.363800000006</v>
      </c>
      <c r="H448" s="15">
        <v>49684.246200000001</v>
      </c>
      <c r="I448" s="16">
        <v>9.7799999999999994</v>
      </c>
      <c r="J448" s="16">
        <v>20.23</v>
      </c>
      <c r="K448" s="16">
        <v>10.83</v>
      </c>
      <c r="L448" s="16">
        <v>174.40629999999999</v>
      </c>
    </row>
    <row r="449" spans="1:12">
      <c r="A449" s="12" t="s">
        <v>334</v>
      </c>
      <c r="B449" s="13">
        <v>1.0710999999999999</v>
      </c>
      <c r="C449" s="14">
        <v>46221.775900000001</v>
      </c>
      <c r="D449" s="15">
        <v>36537.667399999998</v>
      </c>
      <c r="E449" s="15">
        <v>41137.7088</v>
      </c>
      <c r="F449" s="86">
        <v>52822.004699999998</v>
      </c>
      <c r="G449" s="15">
        <v>59945.367899999997</v>
      </c>
      <c r="H449" s="15">
        <v>47750.745799999997</v>
      </c>
      <c r="I449" s="16">
        <v>10.71</v>
      </c>
      <c r="J449" s="16">
        <v>17.850000000000001</v>
      </c>
      <c r="K449" s="16">
        <v>10.74</v>
      </c>
      <c r="L449" s="16">
        <v>174.59889999999999</v>
      </c>
    </row>
    <row r="450" spans="1:12">
      <c r="A450" s="12" t="s">
        <v>336</v>
      </c>
      <c r="B450" s="13">
        <v>0.48699999999999999</v>
      </c>
      <c r="C450" s="14">
        <v>36927.389000000003</v>
      </c>
      <c r="D450" s="15">
        <v>30339.173699999999</v>
      </c>
      <c r="E450" s="15">
        <v>33030.561999999998</v>
      </c>
      <c r="F450" s="86">
        <v>41665.9277</v>
      </c>
      <c r="G450" s="15">
        <v>48002.697500000002</v>
      </c>
      <c r="H450" s="15">
        <v>38102.625500000002</v>
      </c>
      <c r="I450" s="16">
        <v>6.99</v>
      </c>
      <c r="J450" s="16">
        <v>15.71</v>
      </c>
      <c r="K450" s="16">
        <v>9.93</v>
      </c>
      <c r="L450" s="16">
        <v>175.21690000000001</v>
      </c>
    </row>
    <row r="451" spans="1:12">
      <c r="A451" s="18" t="s">
        <v>987</v>
      </c>
      <c r="B451" s="19">
        <v>0.3765</v>
      </c>
      <c r="C451" s="20">
        <v>36947.761700000003</v>
      </c>
      <c r="D451" s="21">
        <v>30564.477900000002</v>
      </c>
      <c r="E451" s="21">
        <v>33336.927100000001</v>
      </c>
      <c r="F451" s="86">
        <v>40968.660000000003</v>
      </c>
      <c r="G451" s="21">
        <v>47661.150099999999</v>
      </c>
      <c r="H451" s="21">
        <v>37997.995499999997</v>
      </c>
      <c r="I451" s="22">
        <v>7.02</v>
      </c>
      <c r="J451" s="22">
        <v>15.61</v>
      </c>
      <c r="K451" s="22">
        <v>9.7100000000000009</v>
      </c>
      <c r="L451" s="22">
        <v>175.7878</v>
      </c>
    </row>
    <row r="452" spans="1:12">
      <c r="A452" s="18" t="s">
        <v>1222</v>
      </c>
      <c r="B452" s="19">
        <v>4.4900000000000002E-2</v>
      </c>
      <c r="C452" s="20">
        <v>35251.457799999996</v>
      </c>
      <c r="D452" s="21">
        <v>29539.744699999999</v>
      </c>
      <c r="E452" s="21">
        <v>31144.845499999999</v>
      </c>
      <c r="F452" s="86">
        <v>37623.336300000003</v>
      </c>
      <c r="G452" s="21">
        <v>43493.851300000002</v>
      </c>
      <c r="H452" s="21">
        <v>35145.953800000003</v>
      </c>
      <c r="I452" s="22">
        <v>6.34</v>
      </c>
      <c r="J452" s="22">
        <v>14.93</v>
      </c>
      <c r="K452" s="22">
        <v>10.07</v>
      </c>
      <c r="L452" s="22">
        <v>170.3229</v>
      </c>
    </row>
    <row r="453" spans="1:12">
      <c r="A453" s="12" t="s">
        <v>337</v>
      </c>
      <c r="B453" s="13">
        <v>0.1472</v>
      </c>
      <c r="C453" s="14">
        <v>39497.899299999997</v>
      </c>
      <c r="D453" s="15">
        <v>35442.782700000003</v>
      </c>
      <c r="E453" s="15">
        <v>37110.477700000003</v>
      </c>
      <c r="F453" s="86">
        <v>43109.795100000003</v>
      </c>
      <c r="G453" s="15">
        <v>47730.195599999999</v>
      </c>
      <c r="H453" s="15">
        <v>40912.460500000001</v>
      </c>
      <c r="I453" s="16">
        <v>5.43</v>
      </c>
      <c r="J453" s="16">
        <v>14.65</v>
      </c>
      <c r="K453" s="16">
        <v>13.13</v>
      </c>
      <c r="L453" s="16">
        <v>173.24700000000001</v>
      </c>
    </row>
    <row r="454" spans="1:12">
      <c r="A454" s="18" t="s">
        <v>991</v>
      </c>
      <c r="B454" s="19">
        <v>0.1108</v>
      </c>
      <c r="C454" s="20">
        <v>39136.415099999998</v>
      </c>
      <c r="D454" s="21">
        <v>35442.782700000003</v>
      </c>
      <c r="E454" s="21">
        <v>37513.174500000001</v>
      </c>
      <c r="F454" s="86">
        <v>42663.512600000002</v>
      </c>
      <c r="G454" s="21">
        <v>46074.317999999999</v>
      </c>
      <c r="H454" s="21">
        <v>39964.330900000001</v>
      </c>
      <c r="I454" s="22">
        <v>4.59</v>
      </c>
      <c r="J454" s="22">
        <v>13.32</v>
      </c>
      <c r="K454" s="22">
        <v>13.55</v>
      </c>
      <c r="L454" s="22">
        <v>173.2747</v>
      </c>
    </row>
    <row r="455" spans="1:12">
      <c r="A455" s="12" t="s">
        <v>338</v>
      </c>
      <c r="B455" s="13">
        <v>10.655900000000001</v>
      </c>
      <c r="C455" s="14">
        <v>38312.947200000002</v>
      </c>
      <c r="D455" s="15">
        <v>29944.241399999999</v>
      </c>
      <c r="E455" s="15">
        <v>33725.8145</v>
      </c>
      <c r="F455" s="86">
        <v>45146.735000000001</v>
      </c>
      <c r="G455" s="15">
        <v>53463.9571</v>
      </c>
      <c r="H455" s="15">
        <v>40464.036200000002</v>
      </c>
      <c r="I455" s="16">
        <v>11.08</v>
      </c>
      <c r="J455" s="16">
        <v>13.71</v>
      </c>
      <c r="K455" s="16">
        <v>10.99</v>
      </c>
      <c r="L455" s="16">
        <v>173.6309</v>
      </c>
    </row>
    <row r="456" spans="1:12">
      <c r="A456" s="12" t="s">
        <v>339</v>
      </c>
      <c r="B456" s="13">
        <v>2.0756999999999999</v>
      </c>
      <c r="C456" s="14">
        <v>39078.231099999997</v>
      </c>
      <c r="D456" s="15">
        <v>30823.083299999998</v>
      </c>
      <c r="E456" s="15">
        <v>34239.693200000002</v>
      </c>
      <c r="F456" s="86">
        <v>44003.254999999997</v>
      </c>
      <c r="G456" s="15">
        <v>49724.760199999997</v>
      </c>
      <c r="H456" s="15">
        <v>39829.343200000003</v>
      </c>
      <c r="I456" s="16">
        <v>11.42</v>
      </c>
      <c r="J456" s="16">
        <v>14.89</v>
      </c>
      <c r="K456" s="16">
        <v>11.22</v>
      </c>
      <c r="L456" s="16">
        <v>173.6541</v>
      </c>
    </row>
    <row r="457" spans="1:12">
      <c r="A457" s="12" t="s">
        <v>340</v>
      </c>
      <c r="B457" s="13">
        <v>1.7064999999999999</v>
      </c>
      <c r="C457" s="14">
        <v>32265.6731</v>
      </c>
      <c r="D457" s="15">
        <v>26927.833299999998</v>
      </c>
      <c r="E457" s="15">
        <v>29492.1319</v>
      </c>
      <c r="F457" s="86">
        <v>35640.202299999997</v>
      </c>
      <c r="G457" s="15">
        <v>38299.618600000002</v>
      </c>
      <c r="H457" s="15">
        <v>32639.787</v>
      </c>
      <c r="I457" s="16">
        <v>11.71</v>
      </c>
      <c r="J457" s="16">
        <v>8.23</v>
      </c>
      <c r="K457" s="16">
        <v>11.55</v>
      </c>
      <c r="L457" s="16">
        <v>173.6174</v>
      </c>
    </row>
    <row r="458" spans="1:12">
      <c r="A458" s="18" t="s">
        <v>1223</v>
      </c>
      <c r="B458" s="19">
        <v>4.4499999999999998E-2</v>
      </c>
      <c r="C458" s="20">
        <v>37730.782800000001</v>
      </c>
      <c r="D458" s="21">
        <v>29928.333299999998</v>
      </c>
      <c r="E458" s="21">
        <v>34341.0334</v>
      </c>
      <c r="F458" s="86">
        <v>48245.3269</v>
      </c>
      <c r="G458" s="21">
        <v>56073.954899999997</v>
      </c>
      <c r="H458" s="21">
        <v>41009.864500000003</v>
      </c>
      <c r="I458" s="22">
        <v>9.2799999999999994</v>
      </c>
      <c r="J458" s="22">
        <v>19.77</v>
      </c>
      <c r="K458" s="22">
        <v>10.199999999999999</v>
      </c>
      <c r="L458" s="22">
        <v>175.71019999999999</v>
      </c>
    </row>
    <row r="459" spans="1:12">
      <c r="A459" s="18" t="s">
        <v>661</v>
      </c>
      <c r="B459" s="19">
        <v>1.6619999999999999</v>
      </c>
      <c r="C459" s="20">
        <v>32191.193200000002</v>
      </c>
      <c r="D459" s="21">
        <v>26912.071800000002</v>
      </c>
      <c r="E459" s="21">
        <v>29427.7772</v>
      </c>
      <c r="F459" s="86">
        <v>35426.134899999997</v>
      </c>
      <c r="G459" s="21">
        <v>38061.964899999999</v>
      </c>
      <c r="H459" s="21">
        <v>32415.590499999998</v>
      </c>
      <c r="I459" s="22">
        <v>11.79</v>
      </c>
      <c r="J459" s="22">
        <v>7.84</v>
      </c>
      <c r="K459" s="22">
        <v>11.59</v>
      </c>
      <c r="L459" s="22">
        <v>173.56129999999999</v>
      </c>
    </row>
    <row r="460" spans="1:12">
      <c r="A460" s="12" t="s">
        <v>341</v>
      </c>
      <c r="B460" s="13">
        <v>0.23810000000000001</v>
      </c>
      <c r="C460" s="14">
        <v>34349.129000000001</v>
      </c>
      <c r="D460" s="15">
        <v>28427.543699999998</v>
      </c>
      <c r="E460" s="15">
        <v>31652.900900000001</v>
      </c>
      <c r="F460" s="86">
        <v>40049.989399999999</v>
      </c>
      <c r="G460" s="15">
        <v>50532.122000000003</v>
      </c>
      <c r="H460" s="15">
        <v>37278.332999999999</v>
      </c>
      <c r="I460" s="16">
        <v>9.2899999999999991</v>
      </c>
      <c r="J460" s="16">
        <v>14</v>
      </c>
      <c r="K460" s="16">
        <v>11.12</v>
      </c>
      <c r="L460" s="16">
        <v>173.56649999999999</v>
      </c>
    </row>
    <row r="461" spans="1:12">
      <c r="A461" s="18" t="s">
        <v>993</v>
      </c>
      <c r="B461" s="19">
        <v>0.1225</v>
      </c>
      <c r="C461" s="20">
        <v>36414.061999999998</v>
      </c>
      <c r="D461" s="21">
        <v>29416.7474</v>
      </c>
      <c r="E461" s="21">
        <v>32590.256000000001</v>
      </c>
      <c r="F461" s="86">
        <v>43442.446199999998</v>
      </c>
      <c r="G461" s="21">
        <v>56488.356599999999</v>
      </c>
      <c r="H461" s="21">
        <v>39490.743000000002</v>
      </c>
      <c r="I461" s="22">
        <v>10.1</v>
      </c>
      <c r="J461" s="22">
        <v>15.2</v>
      </c>
      <c r="K461" s="22">
        <v>11.19</v>
      </c>
      <c r="L461" s="22">
        <v>173.62049999999999</v>
      </c>
    </row>
    <row r="462" spans="1:12">
      <c r="A462" s="18" t="s">
        <v>995</v>
      </c>
      <c r="B462" s="19">
        <v>9.8900000000000002E-2</v>
      </c>
      <c r="C462" s="20">
        <v>33054.25</v>
      </c>
      <c r="D462" s="21">
        <v>27811.583299999998</v>
      </c>
      <c r="E462" s="21">
        <v>30155.116900000001</v>
      </c>
      <c r="F462" s="86">
        <v>35265.612300000001</v>
      </c>
      <c r="G462" s="21">
        <v>40750.523999999998</v>
      </c>
      <c r="H462" s="21">
        <v>33868.540999999997</v>
      </c>
      <c r="I462" s="22">
        <v>8.02</v>
      </c>
      <c r="J462" s="22">
        <v>10.34</v>
      </c>
      <c r="K462" s="22">
        <v>11.15</v>
      </c>
      <c r="L462" s="22">
        <v>173.2278</v>
      </c>
    </row>
    <row r="463" spans="1:12">
      <c r="A463" s="12" t="s">
        <v>342</v>
      </c>
      <c r="B463" s="13">
        <v>0.16339999999999999</v>
      </c>
      <c r="C463" s="14">
        <v>34881.064299999998</v>
      </c>
      <c r="D463" s="15">
        <v>27283.2222</v>
      </c>
      <c r="E463" s="15">
        <v>30280.316200000001</v>
      </c>
      <c r="F463" s="86">
        <v>38340.058900000004</v>
      </c>
      <c r="G463" s="15">
        <v>42357.091</v>
      </c>
      <c r="H463" s="15">
        <v>34827.891600000003</v>
      </c>
      <c r="I463" s="16">
        <v>7.88</v>
      </c>
      <c r="J463" s="16">
        <v>12.98</v>
      </c>
      <c r="K463" s="16">
        <v>10.61</v>
      </c>
      <c r="L463" s="16">
        <v>173.5361</v>
      </c>
    </row>
    <row r="464" spans="1:12">
      <c r="A464" s="18" t="s">
        <v>1224</v>
      </c>
      <c r="B464" s="19">
        <v>7.6300000000000007E-2</v>
      </c>
      <c r="C464" s="20">
        <v>32521.9166</v>
      </c>
      <c r="D464" s="21">
        <v>26742.895499999999</v>
      </c>
      <c r="E464" s="21">
        <v>29593.429499999998</v>
      </c>
      <c r="F464" s="86">
        <v>38060.074800000002</v>
      </c>
      <c r="G464" s="21">
        <v>41476.192999999999</v>
      </c>
      <c r="H464" s="21">
        <v>33844.166700000002</v>
      </c>
      <c r="I464" s="22">
        <v>5.5</v>
      </c>
      <c r="J464" s="22">
        <v>13.88</v>
      </c>
      <c r="K464" s="22">
        <v>9.99</v>
      </c>
      <c r="L464" s="22">
        <v>173.22640000000001</v>
      </c>
    </row>
    <row r="465" spans="1:12">
      <c r="A465" s="12" t="s">
        <v>345</v>
      </c>
      <c r="B465" s="13">
        <v>0.38550000000000001</v>
      </c>
      <c r="C465" s="14">
        <v>39190.039799999999</v>
      </c>
      <c r="D465" s="15">
        <v>33274.666599999997</v>
      </c>
      <c r="E465" s="15">
        <v>36371.063199999997</v>
      </c>
      <c r="F465" s="86">
        <v>42127.655700000003</v>
      </c>
      <c r="G465" s="15">
        <v>45871.564599999998</v>
      </c>
      <c r="H465" s="15">
        <v>39358.2716</v>
      </c>
      <c r="I465" s="16">
        <v>8.4</v>
      </c>
      <c r="J465" s="16">
        <v>11.53</v>
      </c>
      <c r="K465" s="16">
        <v>14.37</v>
      </c>
      <c r="L465" s="16">
        <v>173.37020000000001</v>
      </c>
    </row>
    <row r="466" spans="1:12">
      <c r="A466" s="12" t="s">
        <v>346</v>
      </c>
      <c r="B466" s="13">
        <v>5.8599999999999999E-2</v>
      </c>
      <c r="C466" s="14">
        <v>36649.443399999996</v>
      </c>
      <c r="D466" s="15">
        <v>28909.298900000002</v>
      </c>
      <c r="E466" s="15">
        <v>32193.333299999998</v>
      </c>
      <c r="F466" s="86">
        <v>45535.763899999998</v>
      </c>
      <c r="G466" s="15">
        <v>56177.0478</v>
      </c>
      <c r="H466" s="15">
        <v>39964.800999999999</v>
      </c>
      <c r="I466" s="16">
        <v>10.029999999999999</v>
      </c>
      <c r="J466" s="16">
        <v>16.86</v>
      </c>
      <c r="K466" s="16">
        <v>11.24</v>
      </c>
      <c r="L466" s="16">
        <v>174.58500000000001</v>
      </c>
    </row>
    <row r="467" spans="1:12">
      <c r="A467" s="12" t="s">
        <v>348</v>
      </c>
      <c r="B467" s="13">
        <v>6.8099999999999994E-2</v>
      </c>
      <c r="C467" s="14">
        <v>35778.5936</v>
      </c>
      <c r="D467" s="15">
        <v>25324.097399999999</v>
      </c>
      <c r="E467" s="15">
        <v>30573.494600000002</v>
      </c>
      <c r="F467" s="86">
        <v>43181.459300000002</v>
      </c>
      <c r="G467" s="15">
        <v>54071.331700000002</v>
      </c>
      <c r="H467" s="15">
        <v>38803.218099999998</v>
      </c>
      <c r="I467" s="16">
        <v>10.24</v>
      </c>
      <c r="J467" s="16">
        <v>15.83</v>
      </c>
      <c r="K467" s="16">
        <v>10.63</v>
      </c>
      <c r="L467" s="16">
        <v>174.2989</v>
      </c>
    </row>
    <row r="468" spans="1:12">
      <c r="A468" s="12" t="s">
        <v>349</v>
      </c>
      <c r="B468" s="13">
        <v>0.1948</v>
      </c>
      <c r="C468" s="14">
        <v>29258.25</v>
      </c>
      <c r="D468" s="15">
        <v>23247.75</v>
      </c>
      <c r="E468" s="15">
        <v>26302.4208</v>
      </c>
      <c r="F468" s="86">
        <v>33909.895199999999</v>
      </c>
      <c r="G468" s="15">
        <v>37511.392999999996</v>
      </c>
      <c r="H468" s="15">
        <v>30299.726500000001</v>
      </c>
      <c r="I468" s="16">
        <v>8.1999999999999993</v>
      </c>
      <c r="J468" s="16">
        <v>18.28</v>
      </c>
      <c r="K468" s="16">
        <v>10.38</v>
      </c>
      <c r="L468" s="16">
        <v>173.2544</v>
      </c>
    </row>
    <row r="469" spans="1:12">
      <c r="A469" s="12" t="s">
        <v>350</v>
      </c>
      <c r="B469" s="13">
        <v>0.1784</v>
      </c>
      <c r="C469" s="14">
        <v>32963.387799999997</v>
      </c>
      <c r="D469" s="15">
        <v>26512.2997</v>
      </c>
      <c r="E469" s="15">
        <v>29935.333299999998</v>
      </c>
      <c r="F469" s="86">
        <v>36919.270199999999</v>
      </c>
      <c r="G469" s="15">
        <v>42956.67</v>
      </c>
      <c r="H469" s="15">
        <v>34577.344100000002</v>
      </c>
      <c r="I469" s="16">
        <v>7.32</v>
      </c>
      <c r="J469" s="16">
        <v>23.15</v>
      </c>
      <c r="K469" s="16">
        <v>9.9600000000000009</v>
      </c>
      <c r="L469" s="16">
        <v>171.11080000000001</v>
      </c>
    </row>
    <row r="470" spans="1:12">
      <c r="A470" s="12" t="s">
        <v>351</v>
      </c>
      <c r="B470" s="13">
        <v>0.4763</v>
      </c>
      <c r="C470" s="14">
        <v>35918.523800000003</v>
      </c>
      <c r="D470" s="15">
        <v>27865.882300000001</v>
      </c>
      <c r="E470" s="15">
        <v>31879.75</v>
      </c>
      <c r="F470" s="86">
        <v>39827.279399999999</v>
      </c>
      <c r="G470" s="15">
        <v>44448.156600000002</v>
      </c>
      <c r="H470" s="15">
        <v>36464.927600000003</v>
      </c>
      <c r="I470" s="16">
        <v>8.9600000000000009</v>
      </c>
      <c r="J470" s="16">
        <v>13.78</v>
      </c>
      <c r="K470" s="16">
        <v>11.25</v>
      </c>
      <c r="L470" s="16">
        <v>174.1705</v>
      </c>
    </row>
    <row r="471" spans="1:12">
      <c r="A471" s="12" t="s">
        <v>352</v>
      </c>
      <c r="B471" s="13">
        <v>0.34089999999999998</v>
      </c>
      <c r="C471" s="14">
        <v>31969.6666</v>
      </c>
      <c r="D471" s="15">
        <v>25102.678199999998</v>
      </c>
      <c r="E471" s="15">
        <v>27993.014599999999</v>
      </c>
      <c r="F471" s="86">
        <v>35219.211600000002</v>
      </c>
      <c r="G471" s="15">
        <v>38690.797899999998</v>
      </c>
      <c r="H471" s="15">
        <v>31967.364600000001</v>
      </c>
      <c r="I471" s="16">
        <v>7.36</v>
      </c>
      <c r="J471" s="16">
        <v>18.010000000000002</v>
      </c>
      <c r="K471" s="16">
        <v>10.17</v>
      </c>
      <c r="L471" s="16">
        <v>172.54339999999999</v>
      </c>
    </row>
    <row r="472" spans="1:12">
      <c r="A472" s="12" t="s">
        <v>662</v>
      </c>
      <c r="B472" s="13">
        <v>0.24379999999999999</v>
      </c>
      <c r="C472" s="14">
        <v>37626.6558</v>
      </c>
      <c r="D472" s="15">
        <v>28271.888800000001</v>
      </c>
      <c r="E472" s="15">
        <v>32542.011600000002</v>
      </c>
      <c r="F472" s="86">
        <v>42863.917300000001</v>
      </c>
      <c r="G472" s="15">
        <v>51356.298300000002</v>
      </c>
      <c r="H472" s="15">
        <v>38500.478799999997</v>
      </c>
      <c r="I472" s="16">
        <v>10.79</v>
      </c>
      <c r="J472" s="16">
        <v>14.66</v>
      </c>
      <c r="K472" s="16">
        <v>10.88</v>
      </c>
      <c r="L472" s="16">
        <v>174.5771</v>
      </c>
    </row>
    <row r="473" spans="1:12">
      <c r="A473" s="12" t="s">
        <v>353</v>
      </c>
      <c r="B473" s="13">
        <v>2.9636</v>
      </c>
      <c r="C473" s="14">
        <v>41420.936000000002</v>
      </c>
      <c r="D473" s="15">
        <v>33113.572500000002</v>
      </c>
      <c r="E473" s="15">
        <v>36869.555899999999</v>
      </c>
      <c r="F473" s="86">
        <v>47211.068899999998</v>
      </c>
      <c r="G473" s="15">
        <v>54297.032700000003</v>
      </c>
      <c r="H473" s="15">
        <v>42774.3266</v>
      </c>
      <c r="I473" s="16">
        <v>11.48</v>
      </c>
      <c r="J473" s="16">
        <v>14.22</v>
      </c>
      <c r="K473" s="16">
        <v>10.68</v>
      </c>
      <c r="L473" s="16">
        <v>173.55699999999999</v>
      </c>
    </row>
    <row r="474" spans="1:12">
      <c r="A474" s="18" t="s">
        <v>354</v>
      </c>
      <c r="B474" s="19">
        <v>2.0911</v>
      </c>
      <c r="C474" s="20">
        <v>41605.433700000001</v>
      </c>
      <c r="D474" s="21">
        <v>33246.945699999997</v>
      </c>
      <c r="E474" s="21">
        <v>37048.343000000001</v>
      </c>
      <c r="F474" s="86">
        <v>47254.106899999999</v>
      </c>
      <c r="G474" s="21">
        <v>54338.231899999999</v>
      </c>
      <c r="H474" s="21">
        <v>42861.1423</v>
      </c>
      <c r="I474" s="22">
        <v>11.9</v>
      </c>
      <c r="J474" s="22">
        <v>13.84</v>
      </c>
      <c r="K474" s="22">
        <v>10.58</v>
      </c>
      <c r="L474" s="22">
        <v>173.5385</v>
      </c>
    </row>
    <row r="475" spans="1:12">
      <c r="A475" s="18" t="s">
        <v>355</v>
      </c>
      <c r="B475" s="19">
        <v>0.30620000000000003</v>
      </c>
      <c r="C475" s="20">
        <v>43713.340700000001</v>
      </c>
      <c r="D475" s="21">
        <v>34612.426899999999</v>
      </c>
      <c r="E475" s="21">
        <v>38410.358899999999</v>
      </c>
      <c r="F475" s="86">
        <v>49009.4375</v>
      </c>
      <c r="G475" s="21">
        <v>56970.113299999997</v>
      </c>
      <c r="H475" s="21">
        <v>44793.341999999997</v>
      </c>
      <c r="I475" s="22">
        <v>10.16</v>
      </c>
      <c r="J475" s="22">
        <v>16.66</v>
      </c>
      <c r="K475" s="22">
        <v>11.05</v>
      </c>
      <c r="L475" s="22">
        <v>173.42850000000001</v>
      </c>
    </row>
    <row r="476" spans="1:12">
      <c r="A476" s="18" t="s">
        <v>356</v>
      </c>
      <c r="B476" s="19">
        <v>0.1086</v>
      </c>
      <c r="C476" s="20">
        <v>37921.8226</v>
      </c>
      <c r="D476" s="21">
        <v>31598.066900000002</v>
      </c>
      <c r="E476" s="21">
        <v>34724.318200000002</v>
      </c>
      <c r="F476" s="86">
        <v>42978.367700000003</v>
      </c>
      <c r="G476" s="21">
        <v>49401.631800000003</v>
      </c>
      <c r="H476" s="21">
        <v>39519.9637</v>
      </c>
      <c r="I476" s="22">
        <v>9.3699999999999992</v>
      </c>
      <c r="J476" s="22">
        <v>13.81</v>
      </c>
      <c r="K476" s="22">
        <v>10.96</v>
      </c>
      <c r="L476" s="22">
        <v>173.63249999999999</v>
      </c>
    </row>
    <row r="477" spans="1:12">
      <c r="A477" s="18" t="s">
        <v>998</v>
      </c>
      <c r="B477" s="19">
        <v>4.6100000000000002E-2</v>
      </c>
      <c r="C477" s="20">
        <v>39056.525999999998</v>
      </c>
      <c r="D477" s="21">
        <v>32656.8995</v>
      </c>
      <c r="E477" s="21">
        <v>35401.815300000002</v>
      </c>
      <c r="F477" s="86">
        <v>48853.0052</v>
      </c>
      <c r="G477" s="21">
        <v>61312.259599999998</v>
      </c>
      <c r="H477" s="21">
        <v>44405.144099999998</v>
      </c>
      <c r="I477" s="22">
        <v>15.24</v>
      </c>
      <c r="J477" s="22">
        <v>14.79</v>
      </c>
      <c r="K477" s="22">
        <v>10.6</v>
      </c>
      <c r="L477" s="22">
        <v>173.5232</v>
      </c>
    </row>
    <row r="478" spans="1:12">
      <c r="A478" s="18" t="s">
        <v>357</v>
      </c>
      <c r="B478" s="19">
        <v>6.9000000000000006E-2</v>
      </c>
      <c r="C478" s="20">
        <v>38224.013800000001</v>
      </c>
      <c r="D478" s="21">
        <v>29529.321400000001</v>
      </c>
      <c r="E478" s="21">
        <v>33631.025999999998</v>
      </c>
      <c r="F478" s="86">
        <v>42279.963900000002</v>
      </c>
      <c r="G478" s="21">
        <v>50742.104399999997</v>
      </c>
      <c r="H478" s="21">
        <v>39122.777000000002</v>
      </c>
      <c r="I478" s="22">
        <v>11.65</v>
      </c>
      <c r="J478" s="22">
        <v>12.51</v>
      </c>
      <c r="K478" s="22">
        <v>10.61</v>
      </c>
      <c r="L478" s="22">
        <v>173.63480000000001</v>
      </c>
    </row>
    <row r="479" spans="1:12">
      <c r="A479" s="12" t="s">
        <v>358</v>
      </c>
      <c r="B479" s="13">
        <v>0.60829999999999995</v>
      </c>
      <c r="C479" s="14">
        <v>38662.261599999998</v>
      </c>
      <c r="D479" s="15">
        <v>30090.428</v>
      </c>
      <c r="E479" s="15">
        <v>34040.129300000001</v>
      </c>
      <c r="F479" s="86">
        <v>46937.905500000001</v>
      </c>
      <c r="G479" s="15">
        <v>58825.460200000001</v>
      </c>
      <c r="H479" s="15">
        <v>41708.362699999998</v>
      </c>
      <c r="I479" s="16">
        <v>9.14</v>
      </c>
      <c r="J479" s="16">
        <v>14.79</v>
      </c>
      <c r="K479" s="16">
        <v>11.47</v>
      </c>
      <c r="L479" s="16">
        <v>173.42449999999999</v>
      </c>
    </row>
    <row r="480" spans="1:12">
      <c r="A480" s="18" t="s">
        <v>1225</v>
      </c>
      <c r="B480" s="19">
        <v>0.1091</v>
      </c>
      <c r="C480" s="20">
        <v>35595.410499999998</v>
      </c>
      <c r="D480" s="21">
        <v>31939.127100000002</v>
      </c>
      <c r="E480" s="21">
        <v>33977.831899999997</v>
      </c>
      <c r="F480" s="86">
        <v>39886.387699999999</v>
      </c>
      <c r="G480" s="21">
        <v>48710.7166</v>
      </c>
      <c r="H480" s="21">
        <v>38239.667300000001</v>
      </c>
      <c r="I480" s="22">
        <v>6.18</v>
      </c>
      <c r="J480" s="22">
        <v>13.58</v>
      </c>
      <c r="K480" s="22">
        <v>11.24</v>
      </c>
      <c r="L480" s="22">
        <v>173.11789999999999</v>
      </c>
    </row>
    <row r="481" spans="1:12">
      <c r="A481" s="18" t="s">
        <v>663</v>
      </c>
      <c r="B481" s="19">
        <v>0.21909999999999999</v>
      </c>
      <c r="C481" s="20">
        <v>42981.804900000003</v>
      </c>
      <c r="D481" s="21">
        <v>34604.212</v>
      </c>
      <c r="E481" s="21">
        <v>38096.590199999999</v>
      </c>
      <c r="F481" s="86">
        <v>51067.085899999998</v>
      </c>
      <c r="G481" s="21">
        <v>66661.207999999999</v>
      </c>
      <c r="H481" s="21">
        <v>45989.300900000002</v>
      </c>
      <c r="I481" s="22">
        <v>9.1199999999999992</v>
      </c>
      <c r="J481" s="22">
        <v>15.86</v>
      </c>
      <c r="K481" s="22">
        <v>12.08</v>
      </c>
      <c r="L481" s="22">
        <v>173.71170000000001</v>
      </c>
    </row>
    <row r="482" spans="1:12">
      <c r="A482" s="18" t="s">
        <v>1000</v>
      </c>
      <c r="B482" s="19">
        <v>8.4400000000000003E-2</v>
      </c>
      <c r="C482" s="20">
        <v>41870.137799999997</v>
      </c>
      <c r="D482" s="21">
        <v>33529.733699999997</v>
      </c>
      <c r="E482" s="21">
        <v>37715.500999999997</v>
      </c>
      <c r="F482" s="86">
        <v>48442.128900000003</v>
      </c>
      <c r="G482" s="21">
        <v>58902.078399999999</v>
      </c>
      <c r="H482" s="21">
        <v>43918.044600000001</v>
      </c>
      <c r="I482" s="22">
        <v>13.18</v>
      </c>
      <c r="J482" s="22">
        <v>15.54</v>
      </c>
      <c r="K482" s="22">
        <v>11.23</v>
      </c>
      <c r="L482" s="22">
        <v>173.18780000000001</v>
      </c>
    </row>
    <row r="483" spans="1:12">
      <c r="A483" s="12" t="s">
        <v>361</v>
      </c>
      <c r="B483" s="13">
        <v>0.53549999999999998</v>
      </c>
      <c r="C483" s="14">
        <v>43597.874499999998</v>
      </c>
      <c r="D483" s="15">
        <v>35614.7745</v>
      </c>
      <c r="E483" s="15">
        <v>38848.052799999998</v>
      </c>
      <c r="F483" s="86">
        <v>49124.686399999999</v>
      </c>
      <c r="G483" s="15">
        <v>55187.529699999999</v>
      </c>
      <c r="H483" s="15">
        <v>45121.652800000003</v>
      </c>
      <c r="I483" s="16">
        <v>11.8</v>
      </c>
      <c r="J483" s="16">
        <v>15.19</v>
      </c>
      <c r="K483" s="16">
        <v>11.29</v>
      </c>
      <c r="L483" s="16">
        <v>173.94990000000001</v>
      </c>
    </row>
    <row r="484" spans="1:12">
      <c r="A484" s="12" t="s">
        <v>362</v>
      </c>
      <c r="B484" s="13">
        <v>0.63390000000000002</v>
      </c>
      <c r="C484" s="14">
        <v>34758.590799999998</v>
      </c>
      <c r="D484" s="15">
        <v>28122.9166</v>
      </c>
      <c r="E484" s="15">
        <v>31098.192500000001</v>
      </c>
      <c r="F484" s="86">
        <v>38184.8226</v>
      </c>
      <c r="G484" s="15">
        <v>43335.189700000003</v>
      </c>
      <c r="H484" s="15">
        <v>35347.6895</v>
      </c>
      <c r="I484" s="16">
        <v>9.5299999999999994</v>
      </c>
      <c r="J484" s="16">
        <v>14.26</v>
      </c>
      <c r="K484" s="16">
        <v>11.58</v>
      </c>
      <c r="L484" s="16">
        <v>174.13220000000001</v>
      </c>
    </row>
    <row r="485" spans="1:12">
      <c r="A485" s="12" t="s">
        <v>364</v>
      </c>
      <c r="B485" s="13">
        <v>0.90739999999999998</v>
      </c>
      <c r="C485" s="14">
        <v>45410.155400000003</v>
      </c>
      <c r="D485" s="15">
        <v>35448.423799999997</v>
      </c>
      <c r="E485" s="15">
        <v>40662.241199999997</v>
      </c>
      <c r="F485" s="86">
        <v>51236.106399999997</v>
      </c>
      <c r="G485" s="15">
        <v>56462.216</v>
      </c>
      <c r="H485" s="15">
        <v>46222.112699999998</v>
      </c>
      <c r="I485" s="16">
        <v>8.2100000000000009</v>
      </c>
      <c r="J485" s="16">
        <v>22.14</v>
      </c>
      <c r="K485" s="16">
        <v>10.53</v>
      </c>
      <c r="L485" s="16">
        <v>174.6884</v>
      </c>
    </row>
    <row r="486" spans="1:12">
      <c r="A486" s="18" t="s">
        <v>365</v>
      </c>
      <c r="B486" s="19">
        <v>0.1222</v>
      </c>
      <c r="C486" s="20">
        <v>49910.21</v>
      </c>
      <c r="D486" s="21">
        <v>40527.745600000002</v>
      </c>
      <c r="E486" s="21">
        <v>43681.172700000003</v>
      </c>
      <c r="F486" s="86">
        <v>53466.716200000003</v>
      </c>
      <c r="G486" s="21">
        <v>59850.3439</v>
      </c>
      <c r="H486" s="21">
        <v>50721.425000000003</v>
      </c>
      <c r="I486" s="22">
        <v>10.01</v>
      </c>
      <c r="J486" s="22">
        <v>25.64</v>
      </c>
      <c r="K486" s="22">
        <v>10.08</v>
      </c>
      <c r="L486" s="22">
        <v>177.03059999999999</v>
      </c>
    </row>
    <row r="487" spans="1:12">
      <c r="A487" s="18" t="s">
        <v>366</v>
      </c>
      <c r="B487" s="19">
        <v>0.33279999999999998</v>
      </c>
      <c r="C487" s="20">
        <v>45043.214899999999</v>
      </c>
      <c r="D487" s="21">
        <v>38245.5</v>
      </c>
      <c r="E487" s="21">
        <v>41619.143900000003</v>
      </c>
      <c r="F487" s="86">
        <v>48342.093099999998</v>
      </c>
      <c r="G487" s="21">
        <v>53142.322699999997</v>
      </c>
      <c r="H487" s="21">
        <v>45590.964099999997</v>
      </c>
      <c r="I487" s="22">
        <v>7.11</v>
      </c>
      <c r="J487" s="22">
        <v>24.49</v>
      </c>
      <c r="K487" s="22">
        <v>10.4</v>
      </c>
      <c r="L487" s="22">
        <v>173.9727</v>
      </c>
    </row>
    <row r="488" spans="1:12">
      <c r="A488" s="18" t="s">
        <v>367</v>
      </c>
      <c r="B488" s="19">
        <v>0.28899999999999998</v>
      </c>
      <c r="C488" s="20">
        <v>45964.468500000003</v>
      </c>
      <c r="D488" s="21">
        <v>33859.180699999997</v>
      </c>
      <c r="E488" s="21">
        <v>38719.1685</v>
      </c>
      <c r="F488" s="86">
        <v>52533.393700000001</v>
      </c>
      <c r="G488" s="21">
        <v>58141.8986</v>
      </c>
      <c r="H488" s="21">
        <v>46423.239000000001</v>
      </c>
      <c r="I488" s="22">
        <v>9.48</v>
      </c>
      <c r="J488" s="22">
        <v>19.59</v>
      </c>
      <c r="K488" s="22">
        <v>10.32</v>
      </c>
      <c r="L488" s="22">
        <v>173.4829</v>
      </c>
    </row>
    <row r="489" spans="1:12">
      <c r="A489" s="18" t="s">
        <v>368</v>
      </c>
      <c r="B489" s="19">
        <v>5.6399999999999999E-2</v>
      </c>
      <c r="C489" s="20">
        <v>43241.411099999998</v>
      </c>
      <c r="D489" s="21">
        <v>30571.6666</v>
      </c>
      <c r="E489" s="21">
        <v>35625.329700000002</v>
      </c>
      <c r="F489" s="86">
        <v>48059.831100000003</v>
      </c>
      <c r="G489" s="21">
        <v>55688.012199999997</v>
      </c>
      <c r="H489" s="21">
        <v>42575.008399999999</v>
      </c>
      <c r="I489" s="22">
        <v>7.38</v>
      </c>
      <c r="J489" s="22">
        <v>19.43</v>
      </c>
      <c r="K489" s="22">
        <v>10.55</v>
      </c>
      <c r="L489" s="22">
        <v>178.70519999999999</v>
      </c>
    </row>
    <row r="490" spans="1:12">
      <c r="A490" s="12" t="s">
        <v>371</v>
      </c>
      <c r="B490" s="13">
        <v>3.8216000000000001</v>
      </c>
      <c r="C490" s="14">
        <v>35572.468800000002</v>
      </c>
      <c r="D490" s="15">
        <v>28656.805499999999</v>
      </c>
      <c r="E490" s="15">
        <v>31831.75</v>
      </c>
      <c r="F490" s="86">
        <v>40021.206299999998</v>
      </c>
      <c r="G490" s="15">
        <v>46147.681100000002</v>
      </c>
      <c r="H490" s="15">
        <v>36879.759299999998</v>
      </c>
      <c r="I490" s="16">
        <v>7.94</v>
      </c>
      <c r="J490" s="16">
        <v>10.11</v>
      </c>
      <c r="K490" s="16">
        <v>10.95</v>
      </c>
      <c r="L490" s="16">
        <v>173.9778</v>
      </c>
    </row>
    <row r="491" spans="1:12">
      <c r="A491" s="12" t="s">
        <v>372</v>
      </c>
      <c r="B491" s="13">
        <v>0.27200000000000002</v>
      </c>
      <c r="C491" s="14">
        <v>33734.2523</v>
      </c>
      <c r="D491" s="15">
        <v>26827.199400000001</v>
      </c>
      <c r="E491" s="15">
        <v>29680.503100000002</v>
      </c>
      <c r="F491" s="86">
        <v>39192.684300000001</v>
      </c>
      <c r="G491" s="15">
        <v>47857.703999999998</v>
      </c>
      <c r="H491" s="15">
        <v>35488.335099999997</v>
      </c>
      <c r="I491" s="16">
        <v>11.12</v>
      </c>
      <c r="J491" s="16">
        <v>13</v>
      </c>
      <c r="K491" s="16">
        <v>11.3</v>
      </c>
      <c r="L491" s="16">
        <v>173.69040000000001</v>
      </c>
    </row>
    <row r="492" spans="1:12">
      <c r="A492" s="18" t="s">
        <v>373</v>
      </c>
      <c r="B492" s="19">
        <v>0.16850000000000001</v>
      </c>
      <c r="C492" s="20">
        <v>33854.943399999996</v>
      </c>
      <c r="D492" s="21">
        <v>27302.9166</v>
      </c>
      <c r="E492" s="21">
        <v>30294.573199999999</v>
      </c>
      <c r="F492" s="86">
        <v>39192.684300000001</v>
      </c>
      <c r="G492" s="21">
        <v>47915.198100000001</v>
      </c>
      <c r="H492" s="21">
        <v>35855.241900000001</v>
      </c>
      <c r="I492" s="22">
        <v>9.5399999999999991</v>
      </c>
      <c r="J492" s="22">
        <v>13.48</v>
      </c>
      <c r="K492" s="22">
        <v>11.4</v>
      </c>
      <c r="L492" s="22">
        <v>173.49600000000001</v>
      </c>
    </row>
    <row r="493" spans="1:12">
      <c r="A493" s="12" t="s">
        <v>377</v>
      </c>
      <c r="B493" s="13">
        <v>2.0689000000000002</v>
      </c>
      <c r="C493" s="14">
        <v>35039.660000000003</v>
      </c>
      <c r="D493" s="15">
        <v>28597.956699999999</v>
      </c>
      <c r="E493" s="15">
        <v>31470.833299999998</v>
      </c>
      <c r="F493" s="86">
        <v>39234.252200000003</v>
      </c>
      <c r="G493" s="15">
        <v>45030.327599999997</v>
      </c>
      <c r="H493" s="15">
        <v>36203.400699999998</v>
      </c>
      <c r="I493" s="16">
        <v>8.69</v>
      </c>
      <c r="J493" s="16">
        <v>10.96</v>
      </c>
      <c r="K493" s="16">
        <v>11.43</v>
      </c>
      <c r="L493" s="16">
        <v>173.72470000000001</v>
      </c>
    </row>
    <row r="494" spans="1:12">
      <c r="A494" s="12" t="s">
        <v>378</v>
      </c>
      <c r="B494" s="13">
        <v>0.99109999999999998</v>
      </c>
      <c r="C494" s="14">
        <v>46808.853900000002</v>
      </c>
      <c r="D494" s="15">
        <v>35939.495000000003</v>
      </c>
      <c r="E494" s="15">
        <v>40547.120000000003</v>
      </c>
      <c r="F494" s="86">
        <v>54099.728999999999</v>
      </c>
      <c r="G494" s="15">
        <v>62234.105799999998</v>
      </c>
      <c r="H494" s="15">
        <v>48632.109700000001</v>
      </c>
      <c r="I494" s="16">
        <v>13.81</v>
      </c>
      <c r="J494" s="16">
        <v>17.350000000000001</v>
      </c>
      <c r="K494" s="16">
        <v>11.06</v>
      </c>
      <c r="L494" s="16">
        <v>174.1123</v>
      </c>
    </row>
    <row r="495" spans="1:12">
      <c r="A495" s="12" t="s">
        <v>664</v>
      </c>
      <c r="B495" s="13">
        <v>10.381500000000001</v>
      </c>
      <c r="C495" s="14">
        <v>42909.516100000001</v>
      </c>
      <c r="D495" s="15">
        <v>33812.219599999997</v>
      </c>
      <c r="E495" s="15">
        <v>37864.811399999999</v>
      </c>
      <c r="F495" s="86">
        <v>49057.112099999998</v>
      </c>
      <c r="G495" s="15">
        <v>56895.989800000003</v>
      </c>
      <c r="H495" s="15">
        <v>44587.061699999998</v>
      </c>
      <c r="I495" s="16">
        <v>10.66</v>
      </c>
      <c r="J495" s="16">
        <v>15.34</v>
      </c>
      <c r="K495" s="16">
        <v>12.01</v>
      </c>
      <c r="L495" s="16">
        <v>173.82300000000001</v>
      </c>
    </row>
    <row r="496" spans="1:12">
      <c r="A496" s="18" t="s">
        <v>665</v>
      </c>
      <c r="B496" s="19">
        <v>2.1644999999999999</v>
      </c>
      <c r="C496" s="20">
        <v>41841.902900000001</v>
      </c>
      <c r="D496" s="21">
        <v>33581.058799999999</v>
      </c>
      <c r="E496" s="21">
        <v>37301.3295</v>
      </c>
      <c r="F496" s="86">
        <v>47772.231</v>
      </c>
      <c r="G496" s="21">
        <v>56571.962599999999</v>
      </c>
      <c r="H496" s="21">
        <v>43627.243399999999</v>
      </c>
      <c r="I496" s="22">
        <v>10.91</v>
      </c>
      <c r="J496" s="22">
        <v>15.79</v>
      </c>
      <c r="K496" s="22">
        <v>11.93</v>
      </c>
      <c r="L496" s="22">
        <v>173.86490000000001</v>
      </c>
    </row>
    <row r="497" spans="1:12">
      <c r="A497" s="18" t="s">
        <v>666</v>
      </c>
      <c r="B497" s="19">
        <v>0.59860000000000002</v>
      </c>
      <c r="C497" s="20">
        <v>44950.063099999999</v>
      </c>
      <c r="D497" s="21">
        <v>35909.692600000002</v>
      </c>
      <c r="E497" s="21">
        <v>39580.724600000001</v>
      </c>
      <c r="F497" s="86">
        <v>53576.522400000002</v>
      </c>
      <c r="G497" s="21">
        <v>63475.736499999999</v>
      </c>
      <c r="H497" s="21">
        <v>47883.225100000003</v>
      </c>
      <c r="I497" s="22">
        <v>5.89</v>
      </c>
      <c r="J497" s="22">
        <v>13.63</v>
      </c>
      <c r="K497" s="22">
        <v>11.89</v>
      </c>
      <c r="L497" s="22">
        <v>173.51820000000001</v>
      </c>
    </row>
    <row r="498" spans="1:12">
      <c r="A498" s="18" t="s">
        <v>667</v>
      </c>
      <c r="B498" s="19">
        <v>0.99590000000000001</v>
      </c>
      <c r="C498" s="20">
        <v>41629.4663</v>
      </c>
      <c r="D498" s="21">
        <v>32031.412899999999</v>
      </c>
      <c r="E498" s="21">
        <v>35647.882899999997</v>
      </c>
      <c r="F498" s="86">
        <v>48292.1371</v>
      </c>
      <c r="G498" s="21">
        <v>55618.426500000001</v>
      </c>
      <c r="H498" s="21">
        <v>42982.079700000002</v>
      </c>
      <c r="I498" s="22">
        <v>13.83</v>
      </c>
      <c r="J498" s="22">
        <v>13.4</v>
      </c>
      <c r="K498" s="22">
        <v>10.74</v>
      </c>
      <c r="L498" s="22">
        <v>174.09450000000001</v>
      </c>
    </row>
    <row r="499" spans="1:12">
      <c r="A499" s="18" t="s">
        <v>668</v>
      </c>
      <c r="B499" s="19">
        <v>0.48320000000000002</v>
      </c>
      <c r="C499" s="20">
        <v>41783.832499999997</v>
      </c>
      <c r="D499" s="21">
        <v>33813.266499999998</v>
      </c>
      <c r="E499" s="21">
        <v>37759.069600000003</v>
      </c>
      <c r="F499" s="86">
        <v>45699.458700000003</v>
      </c>
      <c r="G499" s="21">
        <v>49862.351699999999</v>
      </c>
      <c r="H499" s="21">
        <v>41885.642</v>
      </c>
      <c r="I499" s="22">
        <v>10.14</v>
      </c>
      <c r="J499" s="22">
        <v>13.78</v>
      </c>
      <c r="K499" s="22">
        <v>12.1</v>
      </c>
      <c r="L499" s="22">
        <v>173.58869999999999</v>
      </c>
    </row>
    <row r="500" spans="1:12">
      <c r="A500" s="12" t="s">
        <v>1226</v>
      </c>
      <c r="B500" s="13">
        <v>0.4718</v>
      </c>
      <c r="C500" s="14">
        <v>30245.880499999999</v>
      </c>
      <c r="D500" s="15">
        <v>24567.885200000001</v>
      </c>
      <c r="E500" s="15">
        <v>26708.2228</v>
      </c>
      <c r="F500" s="86">
        <v>34100.544800000003</v>
      </c>
      <c r="G500" s="15">
        <v>37786.3197</v>
      </c>
      <c r="H500" s="15">
        <v>30821.798699999999</v>
      </c>
      <c r="I500" s="16">
        <v>6.61</v>
      </c>
      <c r="J500" s="16">
        <v>12.63</v>
      </c>
      <c r="K500" s="16">
        <v>10.82</v>
      </c>
      <c r="L500" s="16">
        <v>174.21899999999999</v>
      </c>
    </row>
    <row r="501" spans="1:12">
      <c r="A501" s="18" t="s">
        <v>1227</v>
      </c>
      <c r="B501" s="19">
        <v>0.4304</v>
      </c>
      <c r="C501" s="20">
        <v>30245.880499999999</v>
      </c>
      <c r="D501" s="21">
        <v>24433.802100000001</v>
      </c>
      <c r="E501" s="21">
        <v>26691.944</v>
      </c>
      <c r="F501" s="86">
        <v>34285.788699999997</v>
      </c>
      <c r="G501" s="21">
        <v>37834.4827</v>
      </c>
      <c r="H501" s="21">
        <v>30884.9712</v>
      </c>
      <c r="I501" s="22">
        <v>6.41</v>
      </c>
      <c r="J501" s="22">
        <v>12.75</v>
      </c>
      <c r="K501" s="22">
        <v>10.71</v>
      </c>
      <c r="L501" s="22">
        <v>174.3963</v>
      </c>
    </row>
    <row r="502" spans="1:12">
      <c r="A502" s="12" t="s">
        <v>381</v>
      </c>
      <c r="B502" s="13">
        <v>21.205100000000002</v>
      </c>
      <c r="C502" s="14">
        <v>28498.125400000001</v>
      </c>
      <c r="D502" s="15">
        <v>23980.7592</v>
      </c>
      <c r="E502" s="15">
        <v>26014.777699999999</v>
      </c>
      <c r="F502" s="86">
        <v>31859.833299999998</v>
      </c>
      <c r="G502" s="15">
        <v>36134.956400000003</v>
      </c>
      <c r="H502" s="15">
        <v>29476.708699999999</v>
      </c>
      <c r="I502" s="16">
        <v>13.44</v>
      </c>
      <c r="J502" s="16">
        <v>8.33</v>
      </c>
      <c r="K502" s="16">
        <v>10.14</v>
      </c>
      <c r="L502" s="16">
        <v>173.98670000000001</v>
      </c>
    </row>
    <row r="503" spans="1:12">
      <c r="A503" s="18" t="s">
        <v>382</v>
      </c>
      <c r="B503" s="19">
        <v>16.002300000000002</v>
      </c>
      <c r="C503" s="20">
        <v>29168.117300000002</v>
      </c>
      <c r="D503" s="21">
        <v>24665.333299999998</v>
      </c>
      <c r="E503" s="21">
        <v>26699.9202</v>
      </c>
      <c r="F503" s="86">
        <v>32639.239799999999</v>
      </c>
      <c r="G503" s="21">
        <v>37016.570899999999</v>
      </c>
      <c r="H503" s="21">
        <v>30214.797600000002</v>
      </c>
      <c r="I503" s="22">
        <v>13.41</v>
      </c>
      <c r="J503" s="22">
        <v>8.5500000000000007</v>
      </c>
      <c r="K503" s="22">
        <v>10.119999999999999</v>
      </c>
      <c r="L503" s="22">
        <v>174.00640000000001</v>
      </c>
    </row>
    <row r="504" spans="1:12">
      <c r="A504" s="18" t="s">
        <v>1228</v>
      </c>
      <c r="B504" s="19">
        <v>7.6499999999999999E-2</v>
      </c>
      <c r="C504" s="20">
        <v>30568.065900000001</v>
      </c>
      <c r="D504" s="21">
        <v>25256.363600000001</v>
      </c>
      <c r="E504" s="21">
        <v>27037.830099999999</v>
      </c>
      <c r="F504" s="86">
        <v>36455.8799</v>
      </c>
      <c r="G504" s="21">
        <v>40437.0723</v>
      </c>
      <c r="H504" s="21">
        <v>32105.027399999999</v>
      </c>
      <c r="I504" s="22">
        <v>11.56</v>
      </c>
      <c r="J504" s="22">
        <v>12.64</v>
      </c>
      <c r="K504" s="22">
        <v>10.43</v>
      </c>
      <c r="L504" s="22">
        <v>174.6645</v>
      </c>
    </row>
    <row r="505" spans="1:12">
      <c r="A505" s="18" t="s">
        <v>383</v>
      </c>
      <c r="B505" s="19">
        <v>5.1262999999999996</v>
      </c>
      <c r="C505" s="20">
        <v>26482.444599999999</v>
      </c>
      <c r="D505" s="21">
        <v>22764.859700000001</v>
      </c>
      <c r="E505" s="21">
        <v>24385.9604</v>
      </c>
      <c r="F505" s="86">
        <v>28968.1306</v>
      </c>
      <c r="G505" s="21">
        <v>32354.661400000001</v>
      </c>
      <c r="H505" s="21">
        <v>27133.478800000001</v>
      </c>
      <c r="I505" s="22">
        <v>13.59</v>
      </c>
      <c r="J505" s="22">
        <v>7.51</v>
      </c>
      <c r="K505" s="22">
        <v>10.199999999999999</v>
      </c>
      <c r="L505" s="22">
        <v>173.9151</v>
      </c>
    </row>
    <row r="506" spans="1:12">
      <c r="A506" s="12" t="s">
        <v>384</v>
      </c>
      <c r="B506" s="13">
        <v>0.45390000000000003</v>
      </c>
      <c r="C506" s="14">
        <v>30189.304800000002</v>
      </c>
      <c r="D506" s="15">
        <v>24948.019</v>
      </c>
      <c r="E506" s="15">
        <v>27261.083299999998</v>
      </c>
      <c r="F506" s="86">
        <v>33623.761299999998</v>
      </c>
      <c r="G506" s="15">
        <v>39438.911599999999</v>
      </c>
      <c r="H506" s="15">
        <v>31429.090499999998</v>
      </c>
      <c r="I506" s="16">
        <v>7.25</v>
      </c>
      <c r="J506" s="16">
        <v>19.2</v>
      </c>
      <c r="K506" s="16">
        <v>10.38</v>
      </c>
      <c r="L506" s="16">
        <v>176.30090000000001</v>
      </c>
    </row>
    <row r="507" spans="1:12">
      <c r="A507" s="12" t="s">
        <v>385</v>
      </c>
      <c r="B507" s="13">
        <v>0.1203</v>
      </c>
      <c r="C507" s="14">
        <v>36611.174299999999</v>
      </c>
      <c r="D507" s="15">
        <v>29502.496800000001</v>
      </c>
      <c r="E507" s="15">
        <v>33885.404600000002</v>
      </c>
      <c r="F507" s="86">
        <v>38921.207499999997</v>
      </c>
      <c r="G507" s="15">
        <v>41394.434300000001</v>
      </c>
      <c r="H507" s="15">
        <v>36204.9257</v>
      </c>
      <c r="I507" s="16">
        <v>2.83</v>
      </c>
      <c r="J507" s="16">
        <v>23.89</v>
      </c>
      <c r="K507" s="16">
        <v>11.82</v>
      </c>
      <c r="L507" s="16">
        <v>171.7158</v>
      </c>
    </row>
    <row r="508" spans="1:12">
      <c r="A508" s="12" t="s">
        <v>387</v>
      </c>
      <c r="B508" s="13">
        <v>3.8699999999999998E-2</v>
      </c>
      <c r="C508" s="14">
        <v>30535.030299999999</v>
      </c>
      <c r="D508" s="15">
        <v>28051.3613</v>
      </c>
      <c r="E508" s="15">
        <v>29338.166499999999</v>
      </c>
      <c r="F508" s="86">
        <v>32647.6188</v>
      </c>
      <c r="G508" s="15">
        <v>35784.874600000003</v>
      </c>
      <c r="H508" s="15">
        <v>31408.627700000001</v>
      </c>
      <c r="I508" s="16">
        <v>6.01</v>
      </c>
      <c r="J508" s="16">
        <v>9.92</v>
      </c>
      <c r="K508" s="16">
        <v>9.93</v>
      </c>
      <c r="L508" s="16">
        <v>174.48560000000001</v>
      </c>
    </row>
    <row r="509" spans="1:12">
      <c r="A509" s="12" t="s">
        <v>388</v>
      </c>
      <c r="B509" s="13">
        <v>0.17799999999999999</v>
      </c>
      <c r="C509" s="14">
        <v>31139.5687</v>
      </c>
      <c r="D509" s="15">
        <v>25856.322700000001</v>
      </c>
      <c r="E509" s="15">
        <v>28395.018899999999</v>
      </c>
      <c r="F509" s="86">
        <v>34961.087200000002</v>
      </c>
      <c r="G509" s="15">
        <v>38425.933700000001</v>
      </c>
      <c r="H509" s="15">
        <v>32043.729599999999</v>
      </c>
      <c r="I509" s="16">
        <v>6.28</v>
      </c>
      <c r="J509" s="16">
        <v>13.39</v>
      </c>
      <c r="K509" s="16">
        <v>10.52</v>
      </c>
      <c r="L509" s="16">
        <v>174.15649999999999</v>
      </c>
    </row>
    <row r="510" spans="1:12">
      <c r="A510" s="18" t="s">
        <v>1229</v>
      </c>
      <c r="B510" s="19">
        <v>6.7599999999999993E-2</v>
      </c>
      <c r="C510" s="20">
        <v>32445.986099999998</v>
      </c>
      <c r="D510" s="21">
        <v>28123.4166</v>
      </c>
      <c r="E510" s="21">
        <v>29771.418399999999</v>
      </c>
      <c r="F510" s="86">
        <v>34914.130400000002</v>
      </c>
      <c r="G510" s="21">
        <v>37507.2549</v>
      </c>
      <c r="H510" s="21">
        <v>32898.095600000001</v>
      </c>
      <c r="I510" s="22">
        <v>4.28</v>
      </c>
      <c r="J510" s="22">
        <v>13.65</v>
      </c>
      <c r="K510" s="22">
        <v>9.5</v>
      </c>
      <c r="L510" s="22">
        <v>175.08519999999999</v>
      </c>
    </row>
    <row r="511" spans="1:12">
      <c r="A511" s="18" t="s">
        <v>1006</v>
      </c>
      <c r="B511" s="19">
        <v>0.1048</v>
      </c>
      <c r="C511" s="20">
        <v>30546.600299999998</v>
      </c>
      <c r="D511" s="21">
        <v>25211.4136</v>
      </c>
      <c r="E511" s="21">
        <v>27680.2327</v>
      </c>
      <c r="F511" s="86">
        <v>34588.4398</v>
      </c>
      <c r="G511" s="21">
        <v>38723.165000000001</v>
      </c>
      <c r="H511" s="21">
        <v>31381.267199999998</v>
      </c>
      <c r="I511" s="22">
        <v>7.46</v>
      </c>
      <c r="J511" s="22">
        <v>13.23</v>
      </c>
      <c r="K511" s="22">
        <v>11.27</v>
      </c>
      <c r="L511" s="22">
        <v>173.60890000000001</v>
      </c>
    </row>
    <row r="512" spans="1:12">
      <c r="A512" s="12" t="s">
        <v>389</v>
      </c>
      <c r="B512" s="13">
        <v>4.8150000000000004</v>
      </c>
      <c r="C512" s="14">
        <v>37940.981899999999</v>
      </c>
      <c r="D512" s="15">
        <v>25456.754300000001</v>
      </c>
      <c r="E512" s="15">
        <v>31344.75</v>
      </c>
      <c r="F512" s="86">
        <v>43480.831200000001</v>
      </c>
      <c r="G512" s="15">
        <v>49193.152900000001</v>
      </c>
      <c r="H512" s="15">
        <v>37929.157500000001</v>
      </c>
      <c r="I512" s="16">
        <v>14.54</v>
      </c>
      <c r="J512" s="16">
        <v>13.3</v>
      </c>
      <c r="K512" s="16">
        <v>10.039999999999999</v>
      </c>
      <c r="L512" s="16">
        <v>173.84399999999999</v>
      </c>
    </row>
    <row r="513" spans="1:12">
      <c r="A513" s="18" t="s">
        <v>669</v>
      </c>
      <c r="B513" s="19">
        <v>3.2955000000000001</v>
      </c>
      <c r="C513" s="20">
        <v>38816.124199999998</v>
      </c>
      <c r="D513" s="21">
        <v>25153.291799999999</v>
      </c>
      <c r="E513" s="21">
        <v>32320.631399999998</v>
      </c>
      <c r="F513" s="86">
        <v>43769.232300000003</v>
      </c>
      <c r="G513" s="21">
        <v>49000.464500000002</v>
      </c>
      <c r="H513" s="21">
        <v>38287.989200000004</v>
      </c>
      <c r="I513" s="22">
        <v>17.37</v>
      </c>
      <c r="J513" s="22">
        <v>11.51</v>
      </c>
      <c r="K513" s="22">
        <v>9.7799999999999994</v>
      </c>
      <c r="L513" s="22">
        <v>173.55240000000001</v>
      </c>
    </row>
    <row r="514" spans="1:12">
      <c r="A514" s="18" t="s">
        <v>390</v>
      </c>
      <c r="B514" s="19">
        <v>0.88</v>
      </c>
      <c r="C514" s="20">
        <v>34906.494100000004</v>
      </c>
      <c r="D514" s="21">
        <v>27532.75</v>
      </c>
      <c r="E514" s="21">
        <v>31314.114399999999</v>
      </c>
      <c r="F514" s="86">
        <v>41286.078999999998</v>
      </c>
      <c r="G514" s="21">
        <v>48358.1423</v>
      </c>
      <c r="H514" s="21">
        <v>36788.143100000001</v>
      </c>
      <c r="I514" s="22">
        <v>7.38</v>
      </c>
      <c r="J514" s="22">
        <v>17.38</v>
      </c>
      <c r="K514" s="22">
        <v>10.91</v>
      </c>
      <c r="L514" s="22">
        <v>174.35149999999999</v>
      </c>
    </row>
    <row r="515" spans="1:12">
      <c r="A515" s="18" t="s">
        <v>1007</v>
      </c>
      <c r="B515" s="19">
        <v>0.1381</v>
      </c>
      <c r="C515" s="20">
        <v>35602.157899999998</v>
      </c>
      <c r="D515" s="21">
        <v>25454.6666</v>
      </c>
      <c r="E515" s="21">
        <v>29863.466799999998</v>
      </c>
      <c r="F515" s="86">
        <v>43033.989099999999</v>
      </c>
      <c r="G515" s="21">
        <v>49766.701099999998</v>
      </c>
      <c r="H515" s="21">
        <v>37275.514600000002</v>
      </c>
      <c r="I515" s="22">
        <v>8.1999999999999993</v>
      </c>
      <c r="J515" s="22">
        <v>18.43</v>
      </c>
      <c r="K515" s="22">
        <v>9.77</v>
      </c>
      <c r="L515" s="22">
        <v>175.80029999999999</v>
      </c>
    </row>
    <row r="516" spans="1:12">
      <c r="A516" s="12" t="s">
        <v>391</v>
      </c>
      <c r="B516" s="13">
        <v>9.3283000000000005</v>
      </c>
      <c r="C516" s="14">
        <v>29831.159199999998</v>
      </c>
      <c r="D516" s="15">
        <v>23747.197400000001</v>
      </c>
      <c r="E516" s="15">
        <v>25945.583299999998</v>
      </c>
      <c r="F516" s="86">
        <v>35289.931199999999</v>
      </c>
      <c r="G516" s="15">
        <v>41067.885600000001</v>
      </c>
      <c r="H516" s="15">
        <v>31336.464499999998</v>
      </c>
      <c r="I516" s="16">
        <v>14.4</v>
      </c>
      <c r="J516" s="16">
        <v>9.77</v>
      </c>
      <c r="K516" s="16">
        <v>9.76</v>
      </c>
      <c r="L516" s="16">
        <v>174.19479999999999</v>
      </c>
    </row>
    <row r="517" spans="1:12">
      <c r="A517" s="12" t="s">
        <v>1230</v>
      </c>
      <c r="B517" s="13">
        <v>0.26569999999999999</v>
      </c>
      <c r="C517" s="14">
        <v>34715.232900000003</v>
      </c>
      <c r="D517" s="15">
        <v>26510</v>
      </c>
      <c r="E517" s="15">
        <v>29425.583299999998</v>
      </c>
      <c r="F517" s="86">
        <v>39441.109100000001</v>
      </c>
      <c r="G517" s="15">
        <v>45051.828500000003</v>
      </c>
      <c r="H517" s="15">
        <v>35247.120600000002</v>
      </c>
      <c r="I517" s="16">
        <v>7.29</v>
      </c>
      <c r="J517" s="16">
        <v>21.04</v>
      </c>
      <c r="K517" s="16">
        <v>10.38</v>
      </c>
      <c r="L517" s="16">
        <v>179.6883</v>
      </c>
    </row>
    <row r="518" spans="1:12">
      <c r="A518" s="12" t="s">
        <v>392</v>
      </c>
      <c r="B518" s="13">
        <v>0.71109999999999995</v>
      </c>
      <c r="C518" s="14">
        <v>34086.858800000002</v>
      </c>
      <c r="D518" s="15">
        <v>27143.773499999999</v>
      </c>
      <c r="E518" s="15">
        <v>30057.9166</v>
      </c>
      <c r="F518" s="86">
        <v>38786.7863</v>
      </c>
      <c r="G518" s="15">
        <v>43955.195399999997</v>
      </c>
      <c r="H518" s="15">
        <v>35137.070200000002</v>
      </c>
      <c r="I518" s="16">
        <v>7.28</v>
      </c>
      <c r="J518" s="16">
        <v>21.49</v>
      </c>
      <c r="K518" s="16">
        <v>10.039999999999999</v>
      </c>
      <c r="L518" s="16">
        <v>174.5744</v>
      </c>
    </row>
    <row r="519" spans="1:12">
      <c r="A519" s="18" t="s">
        <v>1231</v>
      </c>
      <c r="B519" s="19">
        <v>0.4647</v>
      </c>
      <c r="C519" s="20">
        <v>33808.483999999997</v>
      </c>
      <c r="D519" s="21">
        <v>27135.469499999999</v>
      </c>
      <c r="E519" s="21">
        <v>30026.643</v>
      </c>
      <c r="F519" s="86">
        <v>38166.928500000002</v>
      </c>
      <c r="G519" s="21">
        <v>42348.344299999997</v>
      </c>
      <c r="H519" s="21">
        <v>34806.250200000002</v>
      </c>
      <c r="I519" s="22">
        <v>7.63</v>
      </c>
      <c r="J519" s="22">
        <v>22.38</v>
      </c>
      <c r="K519" s="22">
        <v>10.19</v>
      </c>
      <c r="L519" s="22">
        <v>174.21459999999999</v>
      </c>
    </row>
    <row r="520" spans="1:12">
      <c r="A520" s="18" t="s">
        <v>1232</v>
      </c>
      <c r="B520" s="19">
        <v>8.43E-2</v>
      </c>
      <c r="C520" s="20">
        <v>33696.499300000003</v>
      </c>
      <c r="D520" s="21">
        <v>28107.478299999999</v>
      </c>
      <c r="E520" s="21">
        <v>29678.294099999999</v>
      </c>
      <c r="F520" s="86">
        <v>37969.191599999998</v>
      </c>
      <c r="G520" s="21">
        <v>41552.817799999997</v>
      </c>
      <c r="H520" s="21">
        <v>34425.472999999998</v>
      </c>
      <c r="I520" s="22">
        <v>9.3800000000000008</v>
      </c>
      <c r="J520" s="22">
        <v>21.06</v>
      </c>
      <c r="K520" s="22">
        <v>10.3</v>
      </c>
      <c r="L520" s="22">
        <v>179.3013</v>
      </c>
    </row>
    <row r="521" spans="1:12">
      <c r="A521" s="18" t="s">
        <v>1233</v>
      </c>
      <c r="B521" s="19">
        <v>3.85E-2</v>
      </c>
      <c r="C521" s="20">
        <v>35946.885699999999</v>
      </c>
      <c r="D521" s="21">
        <v>28339.389899999998</v>
      </c>
      <c r="E521" s="21">
        <v>31703.544999999998</v>
      </c>
      <c r="F521" s="86">
        <v>38482.207399999999</v>
      </c>
      <c r="G521" s="21">
        <v>44549.822399999997</v>
      </c>
      <c r="H521" s="21">
        <v>36329.774100000002</v>
      </c>
      <c r="I521" s="22">
        <v>4.49</v>
      </c>
      <c r="J521" s="22">
        <v>15.12</v>
      </c>
      <c r="K521" s="22">
        <v>9.9499999999999993</v>
      </c>
      <c r="L521" s="22">
        <v>172.02860000000001</v>
      </c>
    </row>
    <row r="522" spans="1:12">
      <c r="A522" s="12" t="s">
        <v>393</v>
      </c>
      <c r="B522" s="13">
        <v>0.20649999999999999</v>
      </c>
      <c r="C522" s="14">
        <v>29560.7209</v>
      </c>
      <c r="D522" s="15">
        <v>24494.1345</v>
      </c>
      <c r="E522" s="15">
        <v>27233.819800000001</v>
      </c>
      <c r="F522" s="86">
        <v>33075.549500000001</v>
      </c>
      <c r="G522" s="15">
        <v>38640.098899999997</v>
      </c>
      <c r="H522" s="15">
        <v>30922.2876</v>
      </c>
      <c r="I522" s="16">
        <v>7.69</v>
      </c>
      <c r="J522" s="16">
        <v>14.07</v>
      </c>
      <c r="K522" s="16">
        <v>10.62</v>
      </c>
      <c r="L522" s="16">
        <v>176.10769999999999</v>
      </c>
    </row>
    <row r="523" spans="1:12">
      <c r="A523" s="12" t="s">
        <v>395</v>
      </c>
      <c r="B523" s="13">
        <v>0.35470000000000002</v>
      </c>
      <c r="C523" s="14">
        <v>28310.073400000001</v>
      </c>
      <c r="D523" s="15">
        <v>23829.583299999998</v>
      </c>
      <c r="E523" s="15">
        <v>26369.599900000001</v>
      </c>
      <c r="F523" s="86">
        <v>33040.895799999998</v>
      </c>
      <c r="G523" s="15">
        <v>39156.114200000004</v>
      </c>
      <c r="H523" s="15">
        <v>30026.2444</v>
      </c>
      <c r="I523" s="16">
        <v>7.9</v>
      </c>
      <c r="J523" s="16">
        <v>14.33</v>
      </c>
      <c r="K523" s="16">
        <v>9.91</v>
      </c>
      <c r="L523" s="16">
        <v>176.07089999999999</v>
      </c>
    </row>
    <row r="524" spans="1:12">
      <c r="A524" s="18" t="s">
        <v>396</v>
      </c>
      <c r="B524" s="19">
        <v>6.2899999999999998E-2</v>
      </c>
      <c r="C524" s="20">
        <v>27327.6666</v>
      </c>
      <c r="D524" s="21">
        <v>21313.833299999998</v>
      </c>
      <c r="E524" s="21">
        <v>24239.857599999999</v>
      </c>
      <c r="F524" s="86">
        <v>31105.583299999998</v>
      </c>
      <c r="G524" s="21">
        <v>33478.317999999999</v>
      </c>
      <c r="H524" s="21">
        <v>27855.106899999999</v>
      </c>
      <c r="I524" s="22">
        <v>7.29</v>
      </c>
      <c r="J524" s="22">
        <v>12.56</v>
      </c>
      <c r="K524" s="22">
        <v>10.07</v>
      </c>
      <c r="L524" s="22">
        <v>176.04490000000001</v>
      </c>
    </row>
    <row r="525" spans="1:12">
      <c r="A525" s="18" t="s">
        <v>397</v>
      </c>
      <c r="B525" s="19">
        <v>0.2019</v>
      </c>
      <c r="C525" s="20">
        <v>27773.530900000002</v>
      </c>
      <c r="D525" s="21">
        <v>24145.433000000001</v>
      </c>
      <c r="E525" s="21">
        <v>26466.1666</v>
      </c>
      <c r="F525" s="86">
        <v>31977.213100000001</v>
      </c>
      <c r="G525" s="21">
        <v>36785.281199999998</v>
      </c>
      <c r="H525" s="21">
        <v>29393.779699999999</v>
      </c>
      <c r="I525" s="22">
        <v>6.92</v>
      </c>
      <c r="J525" s="22">
        <v>12.99</v>
      </c>
      <c r="K525" s="22">
        <v>9.7899999999999991</v>
      </c>
      <c r="L525" s="22">
        <v>175.9967</v>
      </c>
    </row>
    <row r="526" spans="1:12">
      <c r="A526" s="12" t="s">
        <v>404</v>
      </c>
      <c r="B526" s="13">
        <v>1.0064</v>
      </c>
      <c r="C526" s="14">
        <v>33978.859900000003</v>
      </c>
      <c r="D526" s="15">
        <v>27351.271400000001</v>
      </c>
      <c r="E526" s="15">
        <v>30371.333299999998</v>
      </c>
      <c r="F526" s="86">
        <v>38260.055099999998</v>
      </c>
      <c r="G526" s="15">
        <v>42671.063199999997</v>
      </c>
      <c r="H526" s="15">
        <v>34728.987000000001</v>
      </c>
      <c r="I526" s="16">
        <v>8.75</v>
      </c>
      <c r="J526" s="16">
        <v>14.43</v>
      </c>
      <c r="K526" s="16">
        <v>10.86</v>
      </c>
      <c r="L526" s="16">
        <v>174.00540000000001</v>
      </c>
    </row>
    <row r="527" spans="1:12">
      <c r="A527" s="18" t="s">
        <v>670</v>
      </c>
      <c r="B527" s="19">
        <v>0.62160000000000004</v>
      </c>
      <c r="C527" s="20">
        <v>35554.895700000001</v>
      </c>
      <c r="D527" s="21">
        <v>28749.083299999998</v>
      </c>
      <c r="E527" s="21">
        <v>31770.833299999998</v>
      </c>
      <c r="F527" s="86">
        <v>39388.979200000002</v>
      </c>
      <c r="G527" s="21">
        <v>43236.032700000003</v>
      </c>
      <c r="H527" s="21">
        <v>36052.785000000003</v>
      </c>
      <c r="I527" s="22">
        <v>9.2200000000000006</v>
      </c>
      <c r="J527" s="22">
        <v>13.87</v>
      </c>
      <c r="K527" s="22">
        <v>10.96</v>
      </c>
      <c r="L527" s="22">
        <v>173.9691</v>
      </c>
    </row>
    <row r="528" spans="1:12">
      <c r="A528" s="18" t="s">
        <v>1012</v>
      </c>
      <c r="B528" s="19">
        <v>0.31459999999999999</v>
      </c>
      <c r="C528" s="20">
        <v>31271.3773</v>
      </c>
      <c r="D528" s="21">
        <v>25231.415400000002</v>
      </c>
      <c r="E528" s="21">
        <v>28299.0252</v>
      </c>
      <c r="F528" s="86">
        <v>35266.993900000001</v>
      </c>
      <c r="G528" s="21">
        <v>40254.010799999996</v>
      </c>
      <c r="H528" s="21">
        <v>32407.184099999999</v>
      </c>
      <c r="I528" s="22">
        <v>8.0399999999999991</v>
      </c>
      <c r="J528" s="22">
        <v>15.16</v>
      </c>
      <c r="K528" s="22">
        <v>10.69</v>
      </c>
      <c r="L528" s="22">
        <v>174.10820000000001</v>
      </c>
    </row>
    <row r="529" spans="1:12">
      <c r="A529" s="12" t="s">
        <v>409</v>
      </c>
      <c r="B529" s="13">
        <v>0.34110000000000001</v>
      </c>
      <c r="C529" s="14">
        <v>29230.243600000002</v>
      </c>
      <c r="D529" s="15">
        <v>24201.686300000001</v>
      </c>
      <c r="E529" s="15">
        <v>26844.7428</v>
      </c>
      <c r="F529" s="86">
        <v>33257.569799999997</v>
      </c>
      <c r="G529" s="15">
        <v>38089.261100000003</v>
      </c>
      <c r="H529" s="15">
        <v>30926.374500000002</v>
      </c>
      <c r="I529" s="16">
        <v>8.74</v>
      </c>
      <c r="J529" s="16">
        <v>9.42</v>
      </c>
      <c r="K529" s="16">
        <v>10.6</v>
      </c>
      <c r="L529" s="16">
        <v>173.93340000000001</v>
      </c>
    </row>
    <row r="530" spans="1:12">
      <c r="A530" s="18" t="s">
        <v>1234</v>
      </c>
      <c r="B530" s="19">
        <v>4.6199999999999998E-2</v>
      </c>
      <c r="C530" s="20">
        <v>30608.320100000001</v>
      </c>
      <c r="D530" s="21">
        <v>23776.1113</v>
      </c>
      <c r="E530" s="21">
        <v>25563.5661</v>
      </c>
      <c r="F530" s="86">
        <v>38089.261100000003</v>
      </c>
      <c r="G530" s="21">
        <v>42749.3033</v>
      </c>
      <c r="H530" s="21">
        <v>34163.820800000001</v>
      </c>
      <c r="I530" s="22">
        <v>8.89</v>
      </c>
      <c r="J530" s="22">
        <v>10.96</v>
      </c>
      <c r="K530" s="22">
        <v>10.58</v>
      </c>
      <c r="L530" s="22">
        <v>172.8366</v>
      </c>
    </row>
    <row r="531" spans="1:12">
      <c r="A531" s="18" t="s">
        <v>1016</v>
      </c>
      <c r="B531" s="19">
        <v>7.8799999999999995E-2</v>
      </c>
      <c r="C531" s="20">
        <v>32342.8367</v>
      </c>
      <c r="D531" s="21">
        <v>24393.3678</v>
      </c>
      <c r="E531" s="21">
        <v>27505.103999999999</v>
      </c>
      <c r="F531" s="86">
        <v>36672.321100000001</v>
      </c>
      <c r="G531" s="21">
        <v>42326.437599999997</v>
      </c>
      <c r="H531" s="21">
        <v>33329.924899999998</v>
      </c>
      <c r="I531" s="22">
        <v>8.5299999999999994</v>
      </c>
      <c r="J531" s="22">
        <v>9.5</v>
      </c>
      <c r="K531" s="22">
        <v>10.92</v>
      </c>
      <c r="L531" s="22">
        <v>173.77269999999999</v>
      </c>
    </row>
    <row r="532" spans="1:12">
      <c r="A532" s="12" t="s">
        <v>410</v>
      </c>
      <c r="B532" s="13">
        <v>16.513300000000001</v>
      </c>
      <c r="C532" s="14">
        <v>32430.3141</v>
      </c>
      <c r="D532" s="15">
        <v>27757.6666</v>
      </c>
      <c r="E532" s="15">
        <v>29951.678500000002</v>
      </c>
      <c r="F532" s="86">
        <v>35297.174099999997</v>
      </c>
      <c r="G532" s="15">
        <v>38664.443200000002</v>
      </c>
      <c r="H532" s="15">
        <v>32931.114099999999</v>
      </c>
      <c r="I532" s="16">
        <v>12.22</v>
      </c>
      <c r="J532" s="16">
        <v>4.58</v>
      </c>
      <c r="K532" s="16">
        <v>16.899999999999999</v>
      </c>
      <c r="L532" s="16">
        <v>174.20779999999999</v>
      </c>
    </row>
    <row r="533" spans="1:12">
      <c r="A533" s="18" t="s">
        <v>671</v>
      </c>
      <c r="B533" s="19">
        <v>10.8809</v>
      </c>
      <c r="C533" s="20">
        <v>32145.072100000001</v>
      </c>
      <c r="D533" s="21">
        <v>27621.1842</v>
      </c>
      <c r="E533" s="21">
        <v>29763.4774</v>
      </c>
      <c r="F533" s="86">
        <v>34816.731899999999</v>
      </c>
      <c r="G533" s="21">
        <v>37690.104500000001</v>
      </c>
      <c r="H533" s="21">
        <v>32496.046999999999</v>
      </c>
      <c r="I533" s="22">
        <v>12.77</v>
      </c>
      <c r="J533" s="22">
        <v>2.41</v>
      </c>
      <c r="K533" s="22">
        <v>17.18</v>
      </c>
      <c r="L533" s="22">
        <v>174.2276</v>
      </c>
    </row>
    <row r="534" spans="1:12">
      <c r="A534" s="18" t="s">
        <v>672</v>
      </c>
      <c r="B534" s="19">
        <v>5.5048000000000004</v>
      </c>
      <c r="C534" s="20">
        <v>33071.8439</v>
      </c>
      <c r="D534" s="21">
        <v>28064.852699999999</v>
      </c>
      <c r="E534" s="21">
        <v>30398.9758</v>
      </c>
      <c r="F534" s="86">
        <v>36443.5766</v>
      </c>
      <c r="G534" s="21">
        <v>40373.212899999999</v>
      </c>
      <c r="H534" s="21">
        <v>33783.341</v>
      </c>
      <c r="I534" s="22">
        <v>11.29</v>
      </c>
      <c r="J534" s="22">
        <v>8.49</v>
      </c>
      <c r="K534" s="22">
        <v>16.48</v>
      </c>
      <c r="L534" s="22">
        <v>174.27250000000001</v>
      </c>
    </row>
    <row r="535" spans="1:12">
      <c r="A535" s="12" t="s">
        <v>411</v>
      </c>
      <c r="B535" s="13">
        <v>21.7576</v>
      </c>
      <c r="C535" s="14">
        <v>37728.182099999998</v>
      </c>
      <c r="D535" s="15">
        <v>31266.086299999999</v>
      </c>
      <c r="E535" s="15">
        <v>34276.786099999998</v>
      </c>
      <c r="F535" s="86">
        <v>41173.260900000001</v>
      </c>
      <c r="G535" s="15">
        <v>45011.0861</v>
      </c>
      <c r="H535" s="15">
        <v>38037.0484</v>
      </c>
      <c r="I535" s="16">
        <v>7.17</v>
      </c>
      <c r="J535" s="16">
        <v>19.46</v>
      </c>
      <c r="K535" s="16">
        <v>11.4</v>
      </c>
      <c r="L535" s="16">
        <v>167.7525</v>
      </c>
    </row>
    <row r="536" spans="1:12">
      <c r="A536" s="18" t="s">
        <v>673</v>
      </c>
      <c r="B536" s="19">
        <v>2.149</v>
      </c>
      <c r="C536" s="20">
        <v>37988.339800000002</v>
      </c>
      <c r="D536" s="21">
        <v>30654.647199999999</v>
      </c>
      <c r="E536" s="21">
        <v>34007.093999999997</v>
      </c>
      <c r="F536" s="86">
        <v>42816.229299999999</v>
      </c>
      <c r="G536" s="21">
        <v>48098.684200000003</v>
      </c>
      <c r="H536" s="21">
        <v>38803.416700000002</v>
      </c>
      <c r="I536" s="22">
        <v>5.91</v>
      </c>
      <c r="J536" s="22">
        <v>20.45</v>
      </c>
      <c r="K536" s="22">
        <v>10.95</v>
      </c>
      <c r="L536" s="22">
        <v>170.06970000000001</v>
      </c>
    </row>
    <row r="537" spans="1:12">
      <c r="A537" s="18" t="s">
        <v>412</v>
      </c>
      <c r="B537" s="19">
        <v>17.2531</v>
      </c>
      <c r="C537" s="20">
        <v>37690.206100000003</v>
      </c>
      <c r="D537" s="21">
        <v>31334.0753</v>
      </c>
      <c r="E537" s="21">
        <v>34324.391600000003</v>
      </c>
      <c r="F537" s="86">
        <v>41005.817300000002</v>
      </c>
      <c r="G537" s="21">
        <v>44528.563099999999</v>
      </c>
      <c r="H537" s="21">
        <v>37915.202100000002</v>
      </c>
      <c r="I537" s="22">
        <v>7.3</v>
      </c>
      <c r="J537" s="22">
        <v>19.66</v>
      </c>
      <c r="K537" s="22">
        <v>11.39</v>
      </c>
      <c r="L537" s="22">
        <v>167.26849999999999</v>
      </c>
    </row>
    <row r="538" spans="1:12">
      <c r="A538" s="12" t="s">
        <v>413</v>
      </c>
      <c r="B538" s="13">
        <v>2.2605</v>
      </c>
      <c r="C538" s="14">
        <v>33998.580600000001</v>
      </c>
      <c r="D538" s="15">
        <v>28486.703000000001</v>
      </c>
      <c r="E538" s="15">
        <v>30974.134900000001</v>
      </c>
      <c r="F538" s="86">
        <v>37167.338799999998</v>
      </c>
      <c r="G538" s="15">
        <v>42012.784099999997</v>
      </c>
      <c r="H538" s="15">
        <v>34689.983699999997</v>
      </c>
      <c r="I538" s="16">
        <v>8.1999999999999993</v>
      </c>
      <c r="J538" s="16">
        <v>12.82</v>
      </c>
      <c r="K538" s="16">
        <v>11.1</v>
      </c>
      <c r="L538" s="16">
        <v>173.98779999999999</v>
      </c>
    </row>
    <row r="539" spans="1:12">
      <c r="A539" s="18" t="s">
        <v>1018</v>
      </c>
      <c r="B539" s="19">
        <v>0.31490000000000001</v>
      </c>
      <c r="C539" s="20">
        <v>33146.235000000001</v>
      </c>
      <c r="D539" s="21">
        <v>29170.2503</v>
      </c>
      <c r="E539" s="21">
        <v>30934.889899999998</v>
      </c>
      <c r="F539" s="86">
        <v>36559.8557</v>
      </c>
      <c r="G539" s="21">
        <v>41776.370900000002</v>
      </c>
      <c r="H539" s="21">
        <v>34513.9067</v>
      </c>
      <c r="I539" s="22">
        <v>7.9</v>
      </c>
      <c r="J539" s="22">
        <v>13.41</v>
      </c>
      <c r="K539" s="22">
        <v>10.81</v>
      </c>
      <c r="L539" s="22">
        <v>174.9631</v>
      </c>
    </row>
    <row r="540" spans="1:12">
      <c r="A540" s="18" t="s">
        <v>414</v>
      </c>
      <c r="B540" s="19">
        <v>1.6939</v>
      </c>
      <c r="C540" s="20">
        <v>34099.088199999998</v>
      </c>
      <c r="D540" s="21">
        <v>28393.498500000002</v>
      </c>
      <c r="E540" s="21">
        <v>30909.988000000001</v>
      </c>
      <c r="F540" s="86">
        <v>37064.974199999997</v>
      </c>
      <c r="G540" s="21">
        <v>41564.620799999997</v>
      </c>
      <c r="H540" s="21">
        <v>34531.141600000003</v>
      </c>
      <c r="I540" s="22">
        <v>8.06</v>
      </c>
      <c r="J540" s="22">
        <v>12.83</v>
      </c>
      <c r="K540" s="22">
        <v>11.09</v>
      </c>
      <c r="L540" s="22">
        <v>173.733</v>
      </c>
    </row>
    <row r="541" spans="1:12">
      <c r="A541" s="12" t="s">
        <v>415</v>
      </c>
      <c r="B541" s="13">
        <v>12.628399999999999</v>
      </c>
      <c r="C541" s="14">
        <v>37636.418100000003</v>
      </c>
      <c r="D541" s="15">
        <v>28553.833299999998</v>
      </c>
      <c r="E541" s="15">
        <v>32263.631600000001</v>
      </c>
      <c r="F541" s="86">
        <v>44622.198700000001</v>
      </c>
      <c r="G541" s="15">
        <v>55493.402300000002</v>
      </c>
      <c r="H541" s="15">
        <v>39810.404699999999</v>
      </c>
      <c r="I541" s="16">
        <v>5.46</v>
      </c>
      <c r="J541" s="16">
        <v>22.37</v>
      </c>
      <c r="K541" s="16">
        <v>10.89</v>
      </c>
      <c r="L541" s="16">
        <v>173.87110000000001</v>
      </c>
    </row>
    <row r="542" spans="1:12">
      <c r="A542" s="18" t="s">
        <v>1235</v>
      </c>
      <c r="B542" s="19">
        <v>3.2399999999999998E-2</v>
      </c>
      <c r="C542" s="20">
        <v>38880.274400000002</v>
      </c>
      <c r="D542" s="21">
        <v>30748.418799999999</v>
      </c>
      <c r="E542" s="21">
        <v>34030.057999999997</v>
      </c>
      <c r="F542" s="86">
        <v>44652.679499999998</v>
      </c>
      <c r="G542" s="21">
        <v>56402.472500000003</v>
      </c>
      <c r="H542" s="21">
        <v>41187.919399999999</v>
      </c>
      <c r="I542" s="22">
        <v>6.11</v>
      </c>
      <c r="J542" s="22">
        <v>16.940000000000001</v>
      </c>
      <c r="K542" s="22">
        <v>11.25</v>
      </c>
      <c r="L542" s="22">
        <v>176.70660000000001</v>
      </c>
    </row>
    <row r="543" spans="1:12">
      <c r="A543" s="18" t="s">
        <v>1020</v>
      </c>
      <c r="B543" s="19">
        <v>3.4299999999999997E-2</v>
      </c>
      <c r="C543" s="20">
        <v>31409.228800000001</v>
      </c>
      <c r="D543" s="21">
        <v>27479.893899999999</v>
      </c>
      <c r="E543" s="21">
        <v>29693.892800000001</v>
      </c>
      <c r="F543" s="86">
        <v>33558.067300000002</v>
      </c>
      <c r="G543" s="21">
        <v>37696.287300000004</v>
      </c>
      <c r="H543" s="21">
        <v>33306.321400000001</v>
      </c>
      <c r="I543" s="22">
        <v>10.53</v>
      </c>
      <c r="J543" s="22">
        <v>8.01</v>
      </c>
      <c r="K543" s="22">
        <v>11.24</v>
      </c>
      <c r="L543" s="22">
        <v>173.5633</v>
      </c>
    </row>
    <row r="544" spans="1:12">
      <c r="A544" s="18" t="s">
        <v>416</v>
      </c>
      <c r="B544" s="19">
        <v>9.4993999999999996</v>
      </c>
      <c r="C544" s="20">
        <v>35791.052600000003</v>
      </c>
      <c r="D544" s="21">
        <v>27920.2637</v>
      </c>
      <c r="E544" s="21">
        <v>31084.833299999998</v>
      </c>
      <c r="F544" s="86">
        <v>41361.697200000002</v>
      </c>
      <c r="G544" s="21">
        <v>46344.460800000001</v>
      </c>
      <c r="H544" s="21">
        <v>36568.962599999999</v>
      </c>
      <c r="I544" s="22">
        <v>5.67</v>
      </c>
      <c r="J544" s="22">
        <v>20.49</v>
      </c>
      <c r="K544" s="22">
        <v>10.87</v>
      </c>
      <c r="L544" s="22">
        <v>173.85599999999999</v>
      </c>
    </row>
    <row r="545" spans="1:12">
      <c r="A545" s="18" t="s">
        <v>674</v>
      </c>
      <c r="B545" s="19">
        <v>1.7363</v>
      </c>
      <c r="C545" s="20">
        <v>57945.621599999999</v>
      </c>
      <c r="D545" s="21">
        <v>50049.085899999998</v>
      </c>
      <c r="E545" s="21">
        <v>53944.8917</v>
      </c>
      <c r="F545" s="86">
        <v>62840.1535</v>
      </c>
      <c r="G545" s="21">
        <v>70079.232699999993</v>
      </c>
      <c r="H545" s="21">
        <v>59075.781499999997</v>
      </c>
      <c r="I545" s="22">
        <v>3.71</v>
      </c>
      <c r="J545" s="22">
        <v>30.48</v>
      </c>
      <c r="K545" s="22">
        <v>10.93</v>
      </c>
      <c r="L545" s="22">
        <v>177.74109999999999</v>
      </c>
    </row>
    <row r="546" spans="1:12">
      <c r="A546" s="12" t="s">
        <v>675</v>
      </c>
      <c r="B546" s="13">
        <v>9.4289000000000005</v>
      </c>
      <c r="C546" s="14">
        <v>53316.583500000001</v>
      </c>
      <c r="D546" s="15">
        <v>41662.461499999998</v>
      </c>
      <c r="E546" s="15">
        <v>45740.430999999997</v>
      </c>
      <c r="F546" s="86">
        <v>61853.0501</v>
      </c>
      <c r="G546" s="15">
        <v>69988.531400000007</v>
      </c>
      <c r="H546" s="15">
        <v>54838.118399999999</v>
      </c>
      <c r="I546" s="16">
        <v>5.74</v>
      </c>
      <c r="J546" s="16">
        <v>23.64</v>
      </c>
      <c r="K546" s="16">
        <v>12.7</v>
      </c>
      <c r="L546" s="16">
        <v>164.8707</v>
      </c>
    </row>
    <row r="547" spans="1:12">
      <c r="A547" s="18" t="s">
        <v>676</v>
      </c>
      <c r="B547" s="19">
        <v>7.2812999999999999</v>
      </c>
      <c r="C547" s="20">
        <v>52401.326200000003</v>
      </c>
      <c r="D547" s="21">
        <v>41509.463300000003</v>
      </c>
      <c r="E547" s="21">
        <v>45330.136200000001</v>
      </c>
      <c r="F547" s="86">
        <v>60863.308400000002</v>
      </c>
      <c r="G547" s="21">
        <v>68386.562999999995</v>
      </c>
      <c r="H547" s="21">
        <v>53818.491099999999</v>
      </c>
      <c r="I547" s="22">
        <v>5.32</v>
      </c>
      <c r="J547" s="22">
        <v>25.05</v>
      </c>
      <c r="K547" s="22">
        <v>12.19</v>
      </c>
      <c r="L547" s="22">
        <v>164.4931</v>
      </c>
    </row>
    <row r="548" spans="1:12">
      <c r="A548" s="18" t="s">
        <v>1236</v>
      </c>
      <c r="B548" s="19">
        <v>0.57579999999999998</v>
      </c>
      <c r="C548" s="20">
        <v>56761.288399999998</v>
      </c>
      <c r="D548" s="21">
        <v>43906.496099999997</v>
      </c>
      <c r="E548" s="21">
        <v>49259.781999999999</v>
      </c>
      <c r="F548" s="86">
        <v>63422.488299999997</v>
      </c>
      <c r="G548" s="21">
        <v>70329.725900000005</v>
      </c>
      <c r="H548" s="21">
        <v>57177.200299999997</v>
      </c>
      <c r="I548" s="22">
        <v>6.21</v>
      </c>
      <c r="J548" s="22">
        <v>14.93</v>
      </c>
      <c r="K548" s="22">
        <v>14.78</v>
      </c>
      <c r="L548" s="22">
        <v>165.14150000000001</v>
      </c>
    </row>
    <row r="549" spans="1:12">
      <c r="A549" s="18" t="s">
        <v>418</v>
      </c>
      <c r="B549" s="19">
        <v>3.8399999999999997E-2</v>
      </c>
      <c r="C549" s="20">
        <v>45337.727800000001</v>
      </c>
      <c r="D549" s="21">
        <v>37762.3871</v>
      </c>
      <c r="E549" s="21">
        <v>43164.603900000002</v>
      </c>
      <c r="F549" s="86">
        <v>52214.980900000002</v>
      </c>
      <c r="G549" s="21">
        <v>58933.861100000002</v>
      </c>
      <c r="H549" s="21">
        <v>47445.825400000002</v>
      </c>
      <c r="I549" s="22">
        <v>3.98</v>
      </c>
      <c r="J549" s="22">
        <v>27.24</v>
      </c>
      <c r="K549" s="22">
        <v>9.4700000000000006</v>
      </c>
      <c r="L549" s="22">
        <v>181.6842</v>
      </c>
    </row>
    <row r="550" spans="1:12">
      <c r="A550" s="18" t="s">
        <v>1237</v>
      </c>
      <c r="B550" s="19">
        <v>8.1900000000000001E-2</v>
      </c>
      <c r="C550" s="20">
        <v>43284.492299999998</v>
      </c>
      <c r="D550" s="21">
        <v>32847.916599999997</v>
      </c>
      <c r="E550" s="21">
        <v>38059.904600000002</v>
      </c>
      <c r="F550" s="86">
        <v>50696.761200000001</v>
      </c>
      <c r="G550" s="21">
        <v>57035.392399999997</v>
      </c>
      <c r="H550" s="21">
        <v>44511.253299999997</v>
      </c>
      <c r="I550" s="22">
        <v>7.97</v>
      </c>
      <c r="J550" s="22">
        <v>27.1</v>
      </c>
      <c r="K550" s="22">
        <v>9.7100000000000009</v>
      </c>
      <c r="L550" s="22">
        <v>175.9599</v>
      </c>
    </row>
    <row r="551" spans="1:12">
      <c r="A551" s="12" t="s">
        <v>677</v>
      </c>
      <c r="B551" s="13">
        <v>7.6246999999999998</v>
      </c>
      <c r="C551" s="14">
        <v>52335.410900000003</v>
      </c>
      <c r="D551" s="15">
        <v>39564.0651</v>
      </c>
      <c r="E551" s="15">
        <v>45640.403100000003</v>
      </c>
      <c r="F551" s="86">
        <v>58915.953699999998</v>
      </c>
      <c r="G551" s="15">
        <v>66035.840400000001</v>
      </c>
      <c r="H551" s="15">
        <v>52637.618399999999</v>
      </c>
      <c r="I551" s="16">
        <v>6.21</v>
      </c>
      <c r="J551" s="16">
        <v>31.63</v>
      </c>
      <c r="K551" s="16">
        <v>10.69</v>
      </c>
      <c r="L551" s="16">
        <v>170.35409999999999</v>
      </c>
    </row>
    <row r="552" spans="1:12">
      <c r="A552" s="18" t="s">
        <v>1238</v>
      </c>
      <c r="B552" s="19">
        <v>0.1113</v>
      </c>
      <c r="C552" s="20">
        <v>55696.076099999998</v>
      </c>
      <c r="D552" s="21">
        <v>32849.4139</v>
      </c>
      <c r="E552" s="21">
        <v>41095.063399999999</v>
      </c>
      <c r="F552" s="86">
        <v>59910.370900000002</v>
      </c>
      <c r="G552" s="21">
        <v>66715.971799999999</v>
      </c>
      <c r="H552" s="21">
        <v>52575.572</v>
      </c>
      <c r="I552" s="22">
        <v>8.19</v>
      </c>
      <c r="J552" s="22">
        <v>32.08</v>
      </c>
      <c r="K552" s="22">
        <v>11.58</v>
      </c>
      <c r="L552" s="22">
        <v>169.73679999999999</v>
      </c>
    </row>
    <row r="553" spans="1:12">
      <c r="A553" s="18" t="s">
        <v>1239</v>
      </c>
      <c r="B553" s="19">
        <v>6.3299999999999995E-2</v>
      </c>
      <c r="C553" s="20">
        <v>20333.0399</v>
      </c>
      <c r="D553" s="21">
        <v>18039.522799999999</v>
      </c>
      <c r="E553" s="21">
        <v>19401.4166</v>
      </c>
      <c r="F553" s="86">
        <v>24961.560700000002</v>
      </c>
      <c r="G553" s="21">
        <v>29114.25</v>
      </c>
      <c r="H553" s="21">
        <v>22724.984700000001</v>
      </c>
      <c r="I553" s="22">
        <v>4.84</v>
      </c>
      <c r="J553" s="22">
        <v>10.45</v>
      </c>
      <c r="K553" s="22">
        <v>10.01</v>
      </c>
      <c r="L553" s="22">
        <v>172.8552</v>
      </c>
    </row>
    <row r="554" spans="1:12">
      <c r="A554" s="18" t="s">
        <v>678</v>
      </c>
      <c r="B554" s="19">
        <v>7.4363999999999999</v>
      </c>
      <c r="C554" s="20">
        <v>52371.652800000003</v>
      </c>
      <c r="D554" s="21">
        <v>40037.318800000001</v>
      </c>
      <c r="E554" s="21">
        <v>45845.097699999998</v>
      </c>
      <c r="F554" s="86">
        <v>58958.940399999999</v>
      </c>
      <c r="G554" s="21">
        <v>66061.414600000004</v>
      </c>
      <c r="H554" s="21">
        <v>52877.591</v>
      </c>
      <c r="I554" s="22">
        <v>6.19</v>
      </c>
      <c r="J554" s="22">
        <v>31.7</v>
      </c>
      <c r="K554" s="22">
        <v>10.68</v>
      </c>
      <c r="L554" s="22">
        <v>170.34450000000001</v>
      </c>
    </row>
    <row r="555" spans="1:12">
      <c r="A555" s="12" t="s">
        <v>679</v>
      </c>
      <c r="B555" s="13">
        <v>6.3174000000000001</v>
      </c>
      <c r="C555" s="14">
        <v>50138.965600000003</v>
      </c>
      <c r="D555" s="15">
        <v>38741.436600000001</v>
      </c>
      <c r="E555" s="15">
        <v>43836.537300000004</v>
      </c>
      <c r="F555" s="86">
        <v>57448.215799999998</v>
      </c>
      <c r="G555" s="15">
        <v>65549.611600000004</v>
      </c>
      <c r="H555" s="15">
        <v>51359.327599999997</v>
      </c>
      <c r="I555" s="16">
        <v>1.8</v>
      </c>
      <c r="J555" s="16">
        <v>16.350000000000001</v>
      </c>
      <c r="K555" s="16">
        <v>14.92</v>
      </c>
      <c r="L555" s="16">
        <v>173.76990000000001</v>
      </c>
    </row>
    <row r="556" spans="1:12">
      <c r="A556" s="18" t="s">
        <v>1240</v>
      </c>
      <c r="B556" s="19">
        <v>0.52480000000000004</v>
      </c>
      <c r="C556" s="20">
        <v>43032.093000000001</v>
      </c>
      <c r="D556" s="21">
        <v>32235.924299999999</v>
      </c>
      <c r="E556" s="21">
        <v>37642.111199999999</v>
      </c>
      <c r="F556" s="86">
        <v>49671.551899999999</v>
      </c>
      <c r="G556" s="21">
        <v>55411.1702</v>
      </c>
      <c r="H556" s="21">
        <v>43940.486799999999</v>
      </c>
      <c r="I556" s="22">
        <v>1.32</v>
      </c>
      <c r="J556" s="22">
        <v>15.77</v>
      </c>
      <c r="K556" s="22">
        <v>14.82</v>
      </c>
      <c r="L556" s="22">
        <v>172.72219999999999</v>
      </c>
    </row>
    <row r="557" spans="1:12">
      <c r="A557" s="18" t="s">
        <v>1241</v>
      </c>
      <c r="B557" s="19">
        <v>1.502</v>
      </c>
      <c r="C557" s="20">
        <v>43558.696499999998</v>
      </c>
      <c r="D557" s="21">
        <v>34785.9401</v>
      </c>
      <c r="E557" s="21">
        <v>38741.436600000001</v>
      </c>
      <c r="F557" s="86">
        <v>49390.817600000002</v>
      </c>
      <c r="G557" s="21">
        <v>55438.156199999998</v>
      </c>
      <c r="H557" s="21">
        <v>44656.397199999999</v>
      </c>
      <c r="I557" s="22">
        <v>1.1299999999999999</v>
      </c>
      <c r="J557" s="22">
        <v>15.8</v>
      </c>
      <c r="K557" s="22">
        <v>14.87</v>
      </c>
      <c r="L557" s="22">
        <v>172.60980000000001</v>
      </c>
    </row>
    <row r="558" spans="1:12">
      <c r="A558" s="18" t="s">
        <v>1242</v>
      </c>
      <c r="B558" s="19">
        <v>1.3702000000000001</v>
      </c>
      <c r="C558" s="20">
        <v>47814.046000000002</v>
      </c>
      <c r="D558" s="21">
        <v>40085.487200000003</v>
      </c>
      <c r="E558" s="21">
        <v>43382.283499999998</v>
      </c>
      <c r="F558" s="86">
        <v>53177.6129</v>
      </c>
      <c r="G558" s="21">
        <v>59807.317000000003</v>
      </c>
      <c r="H558" s="21">
        <v>49135.483</v>
      </c>
      <c r="I558" s="22">
        <v>1.34</v>
      </c>
      <c r="J558" s="22">
        <v>16.37</v>
      </c>
      <c r="K558" s="22">
        <v>15.26</v>
      </c>
      <c r="L558" s="22">
        <v>174.26570000000001</v>
      </c>
    </row>
    <row r="559" spans="1:12">
      <c r="A559" s="18" t="s">
        <v>1243</v>
      </c>
      <c r="B559" s="19">
        <v>1.9171</v>
      </c>
      <c r="C559" s="20">
        <v>53151.0484</v>
      </c>
      <c r="D559" s="21">
        <v>44989.64</v>
      </c>
      <c r="E559" s="21">
        <v>48425.6253</v>
      </c>
      <c r="F559" s="86">
        <v>58913.682399999998</v>
      </c>
      <c r="G559" s="21">
        <v>65610.387300000002</v>
      </c>
      <c r="H559" s="21">
        <v>54403.5141</v>
      </c>
      <c r="I559" s="22">
        <v>1.41</v>
      </c>
      <c r="J559" s="22">
        <v>15.37</v>
      </c>
      <c r="K559" s="22">
        <v>14.98</v>
      </c>
      <c r="L559" s="22">
        <v>177.2945</v>
      </c>
    </row>
    <row r="560" spans="1:12">
      <c r="A560" s="18" t="s">
        <v>1244</v>
      </c>
      <c r="B560" s="19">
        <v>0.49480000000000002</v>
      </c>
      <c r="C560" s="20">
        <v>58619.582399999999</v>
      </c>
      <c r="D560" s="21">
        <v>50055.474699999999</v>
      </c>
      <c r="E560" s="21">
        <v>53475.827599999997</v>
      </c>
      <c r="F560" s="86">
        <v>65349.649799999999</v>
      </c>
      <c r="G560" s="21">
        <v>71088.505799999999</v>
      </c>
      <c r="H560" s="21">
        <v>59710.167600000001</v>
      </c>
      <c r="I560" s="22">
        <v>2.06</v>
      </c>
      <c r="J560" s="22">
        <v>16.420000000000002</v>
      </c>
      <c r="K560" s="22">
        <v>14.19</v>
      </c>
      <c r="L560" s="22">
        <v>173.4889</v>
      </c>
    </row>
    <row r="561" spans="1:12">
      <c r="A561" s="18" t="s">
        <v>1245</v>
      </c>
      <c r="B561" s="19">
        <v>0.30549999999999999</v>
      </c>
      <c r="C561" s="20">
        <v>60866.925600000002</v>
      </c>
      <c r="D561" s="21">
        <v>52948.584900000002</v>
      </c>
      <c r="E561" s="21">
        <v>56140.765599999999</v>
      </c>
      <c r="F561" s="86">
        <v>66077.901599999997</v>
      </c>
      <c r="G561" s="21">
        <v>69717.152900000001</v>
      </c>
      <c r="H561" s="21">
        <v>61257.6898</v>
      </c>
      <c r="I561" s="22">
        <v>4.3</v>
      </c>
      <c r="J561" s="22">
        <v>20.49</v>
      </c>
      <c r="K561" s="22">
        <v>14.8</v>
      </c>
      <c r="L561" s="22">
        <v>163.8297</v>
      </c>
    </row>
    <row r="562" spans="1:12">
      <c r="A562" s="18" t="s">
        <v>1246</v>
      </c>
      <c r="B562" s="19">
        <v>0.12909999999999999</v>
      </c>
      <c r="C562" s="20">
        <v>72507.434200000003</v>
      </c>
      <c r="D562" s="21">
        <v>61286.771800000002</v>
      </c>
      <c r="E562" s="21">
        <v>66045.289499999999</v>
      </c>
      <c r="F562" s="86">
        <v>76166.116699999999</v>
      </c>
      <c r="G562" s="21">
        <v>80988.0481</v>
      </c>
      <c r="H562" s="21">
        <v>71852.025800000003</v>
      </c>
      <c r="I562" s="22">
        <v>6.49</v>
      </c>
      <c r="J562" s="22">
        <v>21.09</v>
      </c>
      <c r="K562" s="22">
        <v>15.07</v>
      </c>
      <c r="L562" s="22">
        <v>162.7131</v>
      </c>
    </row>
    <row r="563" spans="1:12">
      <c r="A563" s="18" t="s">
        <v>1247</v>
      </c>
      <c r="B563" s="19">
        <v>4.9399999999999999E-2</v>
      </c>
      <c r="C563" s="20">
        <v>79601.378800000006</v>
      </c>
      <c r="D563" s="21">
        <v>66416.873800000001</v>
      </c>
      <c r="E563" s="21">
        <v>71759.964399999997</v>
      </c>
      <c r="F563" s="86">
        <v>94028.149699999994</v>
      </c>
      <c r="G563" s="21">
        <v>108575.8913</v>
      </c>
      <c r="H563" s="21">
        <v>82565.528399999996</v>
      </c>
      <c r="I563" s="22">
        <v>8.42</v>
      </c>
      <c r="J563" s="22">
        <v>23.18</v>
      </c>
      <c r="K563" s="22">
        <v>14.98</v>
      </c>
      <c r="L563" s="22">
        <v>163.08070000000001</v>
      </c>
    </row>
    <row r="564" spans="1:12">
      <c r="A564" s="12" t="s">
        <v>419</v>
      </c>
      <c r="B564" s="13">
        <v>2.637</v>
      </c>
      <c r="C564" s="14">
        <v>28590.5</v>
      </c>
      <c r="D564" s="15">
        <v>22254.0952</v>
      </c>
      <c r="E564" s="15">
        <v>25148.494200000001</v>
      </c>
      <c r="F564" s="86">
        <v>33907.640399999997</v>
      </c>
      <c r="G564" s="15">
        <v>39361.665800000002</v>
      </c>
      <c r="H564" s="15">
        <v>30049.278699999999</v>
      </c>
      <c r="I564" s="16">
        <v>7.49</v>
      </c>
      <c r="J564" s="16">
        <v>20.63</v>
      </c>
      <c r="K564" s="16">
        <v>9.93</v>
      </c>
      <c r="L564" s="16">
        <v>173.13310000000001</v>
      </c>
    </row>
    <row r="565" spans="1:12">
      <c r="A565" s="18" t="s">
        <v>420</v>
      </c>
      <c r="B565" s="19">
        <v>1.7967</v>
      </c>
      <c r="C565" s="20">
        <v>27433.796900000001</v>
      </c>
      <c r="D565" s="21">
        <v>21997.7516</v>
      </c>
      <c r="E565" s="21">
        <v>24439.841799999998</v>
      </c>
      <c r="F565" s="86">
        <v>31295.833299999998</v>
      </c>
      <c r="G565" s="21">
        <v>35729.017999999996</v>
      </c>
      <c r="H565" s="21">
        <v>28261.676500000001</v>
      </c>
      <c r="I565" s="22">
        <v>8.08</v>
      </c>
      <c r="J565" s="22">
        <v>18.82</v>
      </c>
      <c r="K565" s="22">
        <v>9.93</v>
      </c>
      <c r="L565" s="22">
        <v>172.65940000000001</v>
      </c>
    </row>
    <row r="566" spans="1:12">
      <c r="A566" s="18" t="s">
        <v>421</v>
      </c>
      <c r="B566" s="19">
        <v>0.68049999999999999</v>
      </c>
      <c r="C566" s="20">
        <v>33520.0959</v>
      </c>
      <c r="D566" s="21">
        <v>24226.75</v>
      </c>
      <c r="E566" s="21">
        <v>28531.1666</v>
      </c>
      <c r="F566" s="86">
        <v>38051.149400000002</v>
      </c>
      <c r="G566" s="21">
        <v>45462.132299999997</v>
      </c>
      <c r="H566" s="21">
        <v>34142.472199999997</v>
      </c>
      <c r="I566" s="22">
        <v>6.68</v>
      </c>
      <c r="J566" s="22">
        <v>24.37</v>
      </c>
      <c r="K566" s="22">
        <v>9.7799999999999994</v>
      </c>
      <c r="L566" s="22">
        <v>174.33160000000001</v>
      </c>
    </row>
    <row r="567" spans="1:12">
      <c r="A567" s="18" t="s">
        <v>1022</v>
      </c>
      <c r="B567" s="19">
        <v>0.22040000000000001</v>
      </c>
      <c r="C567" s="20">
        <v>29472.183099999998</v>
      </c>
      <c r="D567" s="21">
        <v>23987.891</v>
      </c>
      <c r="E567" s="21">
        <v>26704.449199999999</v>
      </c>
      <c r="F567" s="86">
        <v>33281.5124</v>
      </c>
      <c r="G567" s="21">
        <v>37244.453699999998</v>
      </c>
      <c r="H567" s="21">
        <v>30279.398300000001</v>
      </c>
      <c r="I567" s="22">
        <v>6.94</v>
      </c>
      <c r="J567" s="22">
        <v>18.55</v>
      </c>
      <c r="K567" s="22">
        <v>10.33</v>
      </c>
      <c r="L567" s="22">
        <v>175.84360000000001</v>
      </c>
    </row>
    <row r="568" spans="1:12">
      <c r="A568" s="18" t="s">
        <v>1248</v>
      </c>
      <c r="B568" s="19">
        <v>5.1400000000000001E-2</v>
      </c>
      <c r="C568" s="20">
        <v>40452.935400000002</v>
      </c>
      <c r="D568" s="21">
        <v>31942.5121</v>
      </c>
      <c r="E568" s="21">
        <v>34745.876799999998</v>
      </c>
      <c r="F568" s="86">
        <v>42747.386599999998</v>
      </c>
      <c r="G568" s="21">
        <v>44887.028400000003</v>
      </c>
      <c r="H568" s="21">
        <v>39242.605900000002</v>
      </c>
      <c r="I568" s="22">
        <v>6.54</v>
      </c>
      <c r="J568" s="22">
        <v>15.2</v>
      </c>
      <c r="K568" s="22">
        <v>11.03</v>
      </c>
      <c r="L568" s="22">
        <v>164.77420000000001</v>
      </c>
    </row>
    <row r="569" spans="1:12">
      <c r="A569" s="12" t="s">
        <v>423</v>
      </c>
      <c r="B569" s="13">
        <v>0.1037</v>
      </c>
      <c r="C569" s="14">
        <v>25539.333299999998</v>
      </c>
      <c r="D569" s="15">
        <v>21161.833299999998</v>
      </c>
      <c r="E569" s="15">
        <v>22695.933400000002</v>
      </c>
      <c r="F569" s="86">
        <v>27808.2291</v>
      </c>
      <c r="G569" s="15">
        <v>30338</v>
      </c>
      <c r="H569" s="15">
        <v>25883.428500000002</v>
      </c>
      <c r="I569" s="16">
        <v>6.52</v>
      </c>
      <c r="J569" s="16">
        <v>6.48</v>
      </c>
      <c r="K569" s="16">
        <v>15.55</v>
      </c>
      <c r="L569" s="16">
        <v>174.8193</v>
      </c>
    </row>
    <row r="570" spans="1:12">
      <c r="A570" s="12" t="s">
        <v>424</v>
      </c>
      <c r="B570" s="13">
        <v>1.0734999999999999</v>
      </c>
      <c r="C570" s="14">
        <v>30522.493999999999</v>
      </c>
      <c r="D570" s="15">
        <v>24532.717400000001</v>
      </c>
      <c r="E570" s="15">
        <v>27194.75</v>
      </c>
      <c r="F570" s="86">
        <v>35253.870000000003</v>
      </c>
      <c r="G570" s="15">
        <v>40647.412700000001</v>
      </c>
      <c r="H570" s="15">
        <v>31798.0798</v>
      </c>
      <c r="I570" s="16">
        <v>9.2200000000000006</v>
      </c>
      <c r="J570" s="16">
        <v>14.74</v>
      </c>
      <c r="K570" s="16">
        <v>10.93</v>
      </c>
      <c r="L570" s="16">
        <v>175.8698</v>
      </c>
    </row>
    <row r="571" spans="1:12">
      <c r="A571" s="18" t="s">
        <v>425</v>
      </c>
      <c r="B571" s="19">
        <v>0.6915</v>
      </c>
      <c r="C571" s="20">
        <v>30459.5118</v>
      </c>
      <c r="D571" s="21">
        <v>25366.302299999999</v>
      </c>
      <c r="E571" s="21">
        <v>27314.190500000001</v>
      </c>
      <c r="F571" s="86">
        <v>34653.619299999998</v>
      </c>
      <c r="G571" s="21">
        <v>39776.599600000001</v>
      </c>
      <c r="H571" s="21">
        <v>31619.038400000001</v>
      </c>
      <c r="I571" s="22">
        <v>9.56</v>
      </c>
      <c r="J571" s="22">
        <v>13.14</v>
      </c>
      <c r="K571" s="22">
        <v>10.95</v>
      </c>
      <c r="L571" s="22">
        <v>175.55189999999999</v>
      </c>
    </row>
    <row r="572" spans="1:12">
      <c r="A572" s="18" t="s">
        <v>680</v>
      </c>
      <c r="B572" s="19">
        <v>7.4300000000000005E-2</v>
      </c>
      <c r="C572" s="20">
        <v>34010.856500000002</v>
      </c>
      <c r="D572" s="21">
        <v>25922.888800000001</v>
      </c>
      <c r="E572" s="21">
        <v>28063.583299999998</v>
      </c>
      <c r="F572" s="86">
        <v>41447.484900000003</v>
      </c>
      <c r="G572" s="21">
        <v>47688.895299999996</v>
      </c>
      <c r="H572" s="21">
        <v>36297.4519</v>
      </c>
      <c r="I572" s="22">
        <v>9.32</v>
      </c>
      <c r="J572" s="22">
        <v>21.55</v>
      </c>
      <c r="K572" s="22">
        <v>10.64</v>
      </c>
      <c r="L572" s="22">
        <v>178.01130000000001</v>
      </c>
    </row>
    <row r="573" spans="1:12">
      <c r="A573" s="12" t="s">
        <v>426</v>
      </c>
      <c r="B573" s="13">
        <v>0.1575</v>
      </c>
      <c r="C573" s="14">
        <v>33758.887999999999</v>
      </c>
      <c r="D573" s="15">
        <v>26576.076700000001</v>
      </c>
      <c r="E573" s="15">
        <v>30478.75</v>
      </c>
      <c r="F573" s="86">
        <v>37779.7601</v>
      </c>
      <c r="G573" s="15">
        <v>42113.501900000003</v>
      </c>
      <c r="H573" s="15">
        <v>34326.3946</v>
      </c>
      <c r="I573" s="16">
        <v>9.57</v>
      </c>
      <c r="J573" s="16">
        <v>18.36</v>
      </c>
      <c r="K573" s="16">
        <v>9.9499999999999993</v>
      </c>
      <c r="L573" s="16">
        <v>182.65979999999999</v>
      </c>
    </row>
    <row r="574" spans="1:12">
      <c r="A574" s="18" t="s">
        <v>681</v>
      </c>
      <c r="B574" s="19">
        <v>0.1215</v>
      </c>
      <c r="C574" s="20">
        <v>33702.477599999998</v>
      </c>
      <c r="D574" s="21">
        <v>28037.9166</v>
      </c>
      <c r="E574" s="21">
        <v>30478.75</v>
      </c>
      <c r="F574" s="86">
        <v>36694.496400000004</v>
      </c>
      <c r="G574" s="21">
        <v>40608.704700000002</v>
      </c>
      <c r="H574" s="21">
        <v>33778.204400000002</v>
      </c>
      <c r="I574" s="22">
        <v>9.2200000000000006</v>
      </c>
      <c r="J574" s="22">
        <v>17.8</v>
      </c>
      <c r="K574" s="22">
        <v>10.11</v>
      </c>
      <c r="L574" s="22">
        <v>182.45099999999999</v>
      </c>
    </row>
    <row r="575" spans="1:12">
      <c r="A575" s="12" t="s">
        <v>428</v>
      </c>
      <c r="B575" s="13">
        <v>0.2676</v>
      </c>
      <c r="C575" s="14">
        <v>36235.921000000002</v>
      </c>
      <c r="D575" s="15">
        <v>25598.759099999999</v>
      </c>
      <c r="E575" s="15">
        <v>30952.675500000001</v>
      </c>
      <c r="F575" s="86">
        <v>41305.1728</v>
      </c>
      <c r="G575" s="15">
        <v>47985.371099999997</v>
      </c>
      <c r="H575" s="15">
        <v>36374.886100000003</v>
      </c>
      <c r="I575" s="16">
        <v>7.74</v>
      </c>
      <c r="J575" s="16">
        <v>18.66</v>
      </c>
      <c r="K575" s="16">
        <v>11.21</v>
      </c>
      <c r="L575" s="16">
        <v>174.66030000000001</v>
      </c>
    </row>
    <row r="576" spans="1:12">
      <c r="A576" s="18" t="s">
        <v>682</v>
      </c>
      <c r="B576" s="19">
        <v>0.13159999999999999</v>
      </c>
      <c r="C576" s="20">
        <v>35081.331400000003</v>
      </c>
      <c r="D576" s="21">
        <v>24034.218799999999</v>
      </c>
      <c r="E576" s="21">
        <v>28534.75</v>
      </c>
      <c r="F576" s="86">
        <v>39087.187400000003</v>
      </c>
      <c r="G576" s="21">
        <v>44556.8053</v>
      </c>
      <c r="H576" s="21">
        <v>34469.408499999998</v>
      </c>
      <c r="I576" s="22">
        <v>8.27</v>
      </c>
      <c r="J576" s="22">
        <v>17.61</v>
      </c>
      <c r="K576" s="22">
        <v>10.98</v>
      </c>
      <c r="L576" s="22">
        <v>174.55350000000001</v>
      </c>
    </row>
    <row r="577" spans="1:12">
      <c r="A577" s="18" t="s">
        <v>429</v>
      </c>
      <c r="B577" s="19">
        <v>8.5900000000000004E-2</v>
      </c>
      <c r="C577" s="20">
        <v>38560.224600000001</v>
      </c>
      <c r="D577" s="21">
        <v>31239.703600000001</v>
      </c>
      <c r="E577" s="21">
        <v>33322.837</v>
      </c>
      <c r="F577" s="86">
        <v>42153.042200000004</v>
      </c>
      <c r="G577" s="21">
        <v>47673.000899999999</v>
      </c>
      <c r="H577" s="21">
        <v>38440.481099999997</v>
      </c>
      <c r="I577" s="22">
        <v>6.78</v>
      </c>
      <c r="J577" s="22">
        <v>21.06</v>
      </c>
      <c r="K577" s="22">
        <v>12.05</v>
      </c>
      <c r="L577" s="22">
        <v>175.09960000000001</v>
      </c>
    </row>
    <row r="578" spans="1:12">
      <c r="A578" s="12" t="s">
        <v>430</v>
      </c>
      <c r="B578" s="13">
        <v>0.52070000000000005</v>
      </c>
      <c r="C578" s="14">
        <v>33058.847800000003</v>
      </c>
      <c r="D578" s="15">
        <v>27757.6348</v>
      </c>
      <c r="E578" s="15">
        <v>30046.375400000001</v>
      </c>
      <c r="F578" s="86">
        <v>36264.707399999999</v>
      </c>
      <c r="G578" s="15">
        <v>40267.059300000001</v>
      </c>
      <c r="H578" s="15">
        <v>33665.586000000003</v>
      </c>
      <c r="I578" s="16">
        <v>7.76</v>
      </c>
      <c r="J578" s="16">
        <v>15.88</v>
      </c>
      <c r="K578" s="16">
        <v>10.93</v>
      </c>
      <c r="L578" s="16">
        <v>175.6651</v>
      </c>
    </row>
    <row r="579" spans="1:12">
      <c r="A579" s="18" t="s">
        <v>431</v>
      </c>
      <c r="B579" s="19">
        <v>0.50409999999999999</v>
      </c>
      <c r="C579" s="20">
        <v>33167.333299999998</v>
      </c>
      <c r="D579" s="21">
        <v>27947.883300000001</v>
      </c>
      <c r="E579" s="21">
        <v>30308.430700000001</v>
      </c>
      <c r="F579" s="86">
        <v>36513.293400000002</v>
      </c>
      <c r="G579" s="21">
        <v>40291.255899999996</v>
      </c>
      <c r="H579" s="21">
        <v>33803.784800000001</v>
      </c>
      <c r="I579" s="22">
        <v>7.85</v>
      </c>
      <c r="J579" s="22">
        <v>15.87</v>
      </c>
      <c r="K579" s="22">
        <v>10.91</v>
      </c>
      <c r="L579" s="22">
        <v>175.8253</v>
      </c>
    </row>
    <row r="580" spans="1:12">
      <c r="A580" s="12" t="s">
        <v>433</v>
      </c>
      <c r="B580" s="13">
        <v>9.6100000000000005E-2</v>
      </c>
      <c r="C580" s="14">
        <v>34050.5959</v>
      </c>
      <c r="D580" s="15">
        <v>27371.89</v>
      </c>
      <c r="E580" s="15">
        <v>31616.743699999999</v>
      </c>
      <c r="F580" s="86">
        <v>37537.1</v>
      </c>
      <c r="G580" s="15">
        <v>42192.474000000002</v>
      </c>
      <c r="H580" s="15">
        <v>34809.994200000001</v>
      </c>
      <c r="I580" s="16">
        <v>8.0399999999999991</v>
      </c>
      <c r="J580" s="16">
        <v>16.7</v>
      </c>
      <c r="K580" s="16">
        <v>11.32</v>
      </c>
      <c r="L580" s="16">
        <v>176.0274</v>
      </c>
    </row>
    <row r="581" spans="1:12">
      <c r="A581" s="18" t="s">
        <v>683</v>
      </c>
      <c r="B581" s="19">
        <v>5.8900000000000001E-2</v>
      </c>
      <c r="C581" s="20">
        <v>33222.396800000002</v>
      </c>
      <c r="D581" s="21">
        <v>25644.425299999999</v>
      </c>
      <c r="E581" s="21">
        <v>30106.791799999999</v>
      </c>
      <c r="F581" s="86">
        <v>37305.939599999998</v>
      </c>
      <c r="G581" s="21">
        <v>43875.788399999998</v>
      </c>
      <c r="H581" s="21">
        <v>34114.259400000003</v>
      </c>
      <c r="I581" s="22">
        <v>6.37</v>
      </c>
      <c r="J581" s="22">
        <v>16.13</v>
      </c>
      <c r="K581" s="22">
        <v>11.79</v>
      </c>
      <c r="L581" s="22">
        <v>176.4992</v>
      </c>
    </row>
    <row r="582" spans="1:12">
      <c r="A582" s="18" t="s">
        <v>1025</v>
      </c>
      <c r="B582" s="19">
        <v>3.7100000000000001E-2</v>
      </c>
      <c r="C582" s="20">
        <v>34667.804700000001</v>
      </c>
      <c r="D582" s="21">
        <v>30877.980299999999</v>
      </c>
      <c r="E582" s="21">
        <v>33199.644699999997</v>
      </c>
      <c r="F582" s="86">
        <v>37537.1</v>
      </c>
      <c r="G582" s="21">
        <v>41449.8701</v>
      </c>
      <c r="H582" s="21">
        <v>35915.837800000001</v>
      </c>
      <c r="I582" s="22">
        <v>10.56</v>
      </c>
      <c r="J582" s="22">
        <v>17.57</v>
      </c>
      <c r="K582" s="22">
        <v>10.6</v>
      </c>
      <c r="L582" s="22">
        <v>175.27760000000001</v>
      </c>
    </row>
    <row r="583" spans="1:12">
      <c r="A583" s="12" t="s">
        <v>434</v>
      </c>
      <c r="B583" s="13">
        <v>0.85319999999999996</v>
      </c>
      <c r="C583" s="14">
        <v>32393.7641</v>
      </c>
      <c r="D583" s="15">
        <v>26980.083299999998</v>
      </c>
      <c r="E583" s="15">
        <v>29132.583299999998</v>
      </c>
      <c r="F583" s="86">
        <v>36965.600299999998</v>
      </c>
      <c r="G583" s="15">
        <v>42008.207000000002</v>
      </c>
      <c r="H583" s="15">
        <v>33782.561900000001</v>
      </c>
      <c r="I583" s="16">
        <v>7.92</v>
      </c>
      <c r="J583" s="16">
        <v>15.71</v>
      </c>
      <c r="K583" s="16">
        <v>10.43</v>
      </c>
      <c r="L583" s="16">
        <v>176.1326</v>
      </c>
    </row>
    <row r="584" spans="1:12">
      <c r="A584" s="18" t="s">
        <v>684</v>
      </c>
      <c r="B584" s="19">
        <v>0.27089999999999997</v>
      </c>
      <c r="C584" s="20">
        <v>33464.975200000001</v>
      </c>
      <c r="D584" s="21">
        <v>26848.655900000002</v>
      </c>
      <c r="E584" s="21">
        <v>29763.5</v>
      </c>
      <c r="F584" s="86">
        <v>36758.756099999999</v>
      </c>
      <c r="G584" s="21">
        <v>40943.484199999999</v>
      </c>
      <c r="H584" s="21">
        <v>33693.183299999997</v>
      </c>
      <c r="I584" s="22">
        <v>7.99</v>
      </c>
      <c r="J584" s="22">
        <v>16.32</v>
      </c>
      <c r="K584" s="22">
        <v>10.9</v>
      </c>
      <c r="L584" s="22">
        <v>174.88409999999999</v>
      </c>
    </row>
    <row r="585" spans="1:12">
      <c r="A585" s="18" t="s">
        <v>435</v>
      </c>
      <c r="B585" s="19">
        <v>0.32300000000000001</v>
      </c>
      <c r="C585" s="20">
        <v>30672.9342</v>
      </c>
      <c r="D585" s="21">
        <v>26477.833299999998</v>
      </c>
      <c r="E585" s="21">
        <v>28447.360400000001</v>
      </c>
      <c r="F585" s="86">
        <v>33718.427100000001</v>
      </c>
      <c r="G585" s="21">
        <v>37478.024700000002</v>
      </c>
      <c r="H585" s="21">
        <v>31618.958999999999</v>
      </c>
      <c r="I585" s="22">
        <v>7.79</v>
      </c>
      <c r="J585" s="22">
        <v>13.15</v>
      </c>
      <c r="K585" s="22">
        <v>10.210000000000001</v>
      </c>
      <c r="L585" s="22">
        <v>174.75630000000001</v>
      </c>
    </row>
    <row r="586" spans="1:12">
      <c r="A586" s="18" t="s">
        <v>436</v>
      </c>
      <c r="B586" s="19">
        <v>0.21429999999999999</v>
      </c>
      <c r="C586" s="20">
        <v>36128.624199999998</v>
      </c>
      <c r="D586" s="21">
        <v>28597.833299999998</v>
      </c>
      <c r="E586" s="21">
        <v>30932.583299999998</v>
      </c>
      <c r="F586" s="86">
        <v>41764.792000000001</v>
      </c>
      <c r="G586" s="21">
        <v>49355.839500000002</v>
      </c>
      <c r="H586" s="21">
        <v>37298.957300000002</v>
      </c>
      <c r="I586" s="22">
        <v>7.98</v>
      </c>
      <c r="J586" s="22">
        <v>18.260000000000002</v>
      </c>
      <c r="K586" s="22">
        <v>10.08</v>
      </c>
      <c r="L586" s="22">
        <v>179.1849</v>
      </c>
    </row>
    <row r="587" spans="1:12">
      <c r="A587" s="12" t="s">
        <v>438</v>
      </c>
      <c r="B587" s="13">
        <v>0.45789999999999997</v>
      </c>
      <c r="C587" s="14">
        <v>34833.710899999998</v>
      </c>
      <c r="D587" s="15">
        <v>29262.121599999999</v>
      </c>
      <c r="E587" s="15">
        <v>31341.640899999999</v>
      </c>
      <c r="F587" s="86">
        <v>39664.4594</v>
      </c>
      <c r="G587" s="15">
        <v>45284.231099999997</v>
      </c>
      <c r="H587" s="15">
        <v>36081.604099999997</v>
      </c>
      <c r="I587" s="16">
        <v>7.6</v>
      </c>
      <c r="J587" s="16">
        <v>17.989999999999998</v>
      </c>
      <c r="K587" s="16">
        <v>10.5</v>
      </c>
      <c r="L587" s="16">
        <v>177.3021</v>
      </c>
    </row>
    <row r="588" spans="1:12">
      <c r="A588" s="18" t="s">
        <v>685</v>
      </c>
      <c r="B588" s="19">
        <v>0.19270000000000001</v>
      </c>
      <c r="C588" s="20">
        <v>33634.797400000003</v>
      </c>
      <c r="D588" s="21">
        <v>29449.437999999998</v>
      </c>
      <c r="E588" s="21">
        <v>31099.194899999999</v>
      </c>
      <c r="F588" s="86">
        <v>37278.3318</v>
      </c>
      <c r="G588" s="21">
        <v>43466.6342</v>
      </c>
      <c r="H588" s="21">
        <v>34940.328800000003</v>
      </c>
      <c r="I588" s="22">
        <v>6.46</v>
      </c>
      <c r="J588" s="22">
        <v>17.55</v>
      </c>
      <c r="K588" s="22">
        <v>10.5</v>
      </c>
      <c r="L588" s="22">
        <v>176.05629999999999</v>
      </c>
    </row>
    <row r="589" spans="1:12">
      <c r="A589" s="18" t="s">
        <v>439</v>
      </c>
      <c r="B589" s="19">
        <v>0.12559999999999999</v>
      </c>
      <c r="C589" s="20">
        <v>34999.352200000001</v>
      </c>
      <c r="D589" s="21">
        <v>29076.978999999999</v>
      </c>
      <c r="E589" s="21">
        <v>32167.723699999999</v>
      </c>
      <c r="F589" s="86">
        <v>40430.767</v>
      </c>
      <c r="G589" s="21">
        <v>49425.949800000002</v>
      </c>
      <c r="H589" s="21">
        <v>37107.762300000002</v>
      </c>
      <c r="I589" s="22">
        <v>7.59</v>
      </c>
      <c r="J589" s="22">
        <v>19.86</v>
      </c>
      <c r="K589" s="22">
        <v>10.36</v>
      </c>
      <c r="L589" s="22">
        <v>178.542</v>
      </c>
    </row>
    <row r="590" spans="1:12">
      <c r="A590" s="18" t="s">
        <v>686</v>
      </c>
      <c r="B590" s="19">
        <v>7.9299999999999995E-2</v>
      </c>
      <c r="C590" s="20">
        <v>37450.001900000003</v>
      </c>
      <c r="D590" s="21">
        <v>29751.583299999998</v>
      </c>
      <c r="E590" s="21">
        <v>32973.083299999998</v>
      </c>
      <c r="F590" s="86">
        <v>42020.160300000003</v>
      </c>
      <c r="G590" s="21">
        <v>48279.933199999999</v>
      </c>
      <c r="H590" s="21">
        <v>37879.075799999999</v>
      </c>
      <c r="I590" s="22">
        <v>8.52</v>
      </c>
      <c r="J590" s="22">
        <v>18.47</v>
      </c>
      <c r="K590" s="22">
        <v>10.66</v>
      </c>
      <c r="L590" s="22">
        <v>179.13679999999999</v>
      </c>
    </row>
    <row r="591" spans="1:12">
      <c r="A591" s="18" t="s">
        <v>687</v>
      </c>
      <c r="B591" s="19">
        <v>3.9E-2</v>
      </c>
      <c r="C591" s="20">
        <v>35432.736100000002</v>
      </c>
      <c r="D591" s="21">
        <v>29585.9532</v>
      </c>
      <c r="E591" s="21">
        <v>31161.481400000001</v>
      </c>
      <c r="F591" s="86">
        <v>39916.873699999996</v>
      </c>
      <c r="G591" s="21">
        <v>42577.492700000003</v>
      </c>
      <c r="H591" s="21">
        <v>35913.563900000001</v>
      </c>
      <c r="I591" s="22">
        <v>8.44</v>
      </c>
      <c r="J591" s="22">
        <v>17.739999999999998</v>
      </c>
      <c r="K591" s="22">
        <v>10.65</v>
      </c>
      <c r="L591" s="22">
        <v>177.60239999999999</v>
      </c>
    </row>
    <row r="592" spans="1:12">
      <c r="A592" s="12" t="s">
        <v>441</v>
      </c>
      <c r="B592" s="13">
        <v>0.1162</v>
      </c>
      <c r="C592" s="14">
        <v>32631.0262</v>
      </c>
      <c r="D592" s="15">
        <v>27844.833299999998</v>
      </c>
      <c r="E592" s="15">
        <v>29498.911899999999</v>
      </c>
      <c r="F592" s="86">
        <v>35608.071499999998</v>
      </c>
      <c r="G592" s="15">
        <v>40419.366099999999</v>
      </c>
      <c r="H592" s="15">
        <v>33522.999100000001</v>
      </c>
      <c r="I592" s="16">
        <v>6.83</v>
      </c>
      <c r="J592" s="16">
        <v>15.38</v>
      </c>
      <c r="K592" s="16">
        <v>10.41</v>
      </c>
      <c r="L592" s="16">
        <v>176.75399999999999</v>
      </c>
    </row>
    <row r="593" spans="1:12">
      <c r="A593" s="18" t="s">
        <v>688</v>
      </c>
      <c r="B593" s="19">
        <v>0.10150000000000001</v>
      </c>
      <c r="C593" s="20">
        <v>32633.898399999998</v>
      </c>
      <c r="D593" s="21">
        <v>27844.833299999998</v>
      </c>
      <c r="E593" s="21">
        <v>29550.583299999998</v>
      </c>
      <c r="F593" s="86">
        <v>35749.066800000001</v>
      </c>
      <c r="G593" s="21">
        <v>40419.366099999999</v>
      </c>
      <c r="H593" s="21">
        <v>33678.754000000001</v>
      </c>
      <c r="I593" s="22">
        <v>7.1</v>
      </c>
      <c r="J593" s="22">
        <v>15.22</v>
      </c>
      <c r="K593" s="22">
        <v>10.45</v>
      </c>
      <c r="L593" s="22">
        <v>176.8965</v>
      </c>
    </row>
    <row r="594" spans="1:12">
      <c r="A594" s="12" t="s">
        <v>452</v>
      </c>
      <c r="B594" s="13">
        <v>2.0834000000000001</v>
      </c>
      <c r="C594" s="14">
        <v>33880.753900000003</v>
      </c>
      <c r="D594" s="15">
        <v>26812.672999999999</v>
      </c>
      <c r="E594" s="15">
        <v>30102.964400000001</v>
      </c>
      <c r="F594" s="86">
        <v>38535.006500000003</v>
      </c>
      <c r="G594" s="15">
        <v>43346.2088</v>
      </c>
      <c r="H594" s="15">
        <v>34710.804700000001</v>
      </c>
      <c r="I594" s="16">
        <v>9.09</v>
      </c>
      <c r="J594" s="16">
        <v>16.399999999999999</v>
      </c>
      <c r="K594" s="16">
        <v>10.33</v>
      </c>
      <c r="L594" s="16">
        <v>175.66079999999999</v>
      </c>
    </row>
    <row r="595" spans="1:12">
      <c r="A595" s="18" t="s">
        <v>453</v>
      </c>
      <c r="B595" s="19">
        <v>3.3599999999999998E-2</v>
      </c>
      <c r="C595" s="20">
        <v>34418.460800000001</v>
      </c>
      <c r="D595" s="21">
        <v>28160.678199999998</v>
      </c>
      <c r="E595" s="21">
        <v>31760.656900000002</v>
      </c>
      <c r="F595" s="86">
        <v>36738.906199999998</v>
      </c>
      <c r="G595" s="21">
        <v>42850.742400000003</v>
      </c>
      <c r="H595" s="21">
        <v>34875.902699999999</v>
      </c>
      <c r="I595" s="22">
        <v>5.69</v>
      </c>
      <c r="J595" s="22">
        <v>16.25</v>
      </c>
      <c r="K595" s="22">
        <v>10.25</v>
      </c>
      <c r="L595" s="22">
        <v>173.85059999999999</v>
      </c>
    </row>
    <row r="596" spans="1:12">
      <c r="A596" s="18" t="s">
        <v>454</v>
      </c>
      <c r="B596" s="19">
        <v>9.2600000000000002E-2</v>
      </c>
      <c r="C596" s="20">
        <v>33977.2886</v>
      </c>
      <c r="D596" s="21">
        <v>28874</v>
      </c>
      <c r="E596" s="21">
        <v>30233.485700000001</v>
      </c>
      <c r="F596" s="86">
        <v>36838.813699999999</v>
      </c>
      <c r="G596" s="21">
        <v>43993.584999999999</v>
      </c>
      <c r="H596" s="21">
        <v>34629.844799999999</v>
      </c>
      <c r="I596" s="22">
        <v>6.75</v>
      </c>
      <c r="J596" s="22">
        <v>16.96</v>
      </c>
      <c r="K596" s="22">
        <v>11.22</v>
      </c>
      <c r="L596" s="22">
        <v>175.74709999999999</v>
      </c>
    </row>
    <row r="597" spans="1:12">
      <c r="A597" s="18" t="s">
        <v>455</v>
      </c>
      <c r="B597" s="19">
        <v>1.9448000000000001</v>
      </c>
      <c r="C597" s="20">
        <v>33828.407500000001</v>
      </c>
      <c r="D597" s="21">
        <v>26728.540099999998</v>
      </c>
      <c r="E597" s="21">
        <v>30039.5</v>
      </c>
      <c r="F597" s="86">
        <v>38597.249199999998</v>
      </c>
      <c r="G597" s="21">
        <v>43352.186900000001</v>
      </c>
      <c r="H597" s="21">
        <v>34698.442799999997</v>
      </c>
      <c r="I597" s="22">
        <v>9.2799999999999994</v>
      </c>
      <c r="J597" s="22">
        <v>16.38</v>
      </c>
      <c r="K597" s="22">
        <v>10.29</v>
      </c>
      <c r="L597" s="22">
        <v>175.68440000000001</v>
      </c>
    </row>
    <row r="598" spans="1:12">
      <c r="A598" s="12" t="s">
        <v>462</v>
      </c>
      <c r="B598" s="13">
        <v>0.57750000000000001</v>
      </c>
      <c r="C598" s="14">
        <v>35175.228999999999</v>
      </c>
      <c r="D598" s="15">
        <v>28923.25</v>
      </c>
      <c r="E598" s="15">
        <v>31486.833299999998</v>
      </c>
      <c r="F598" s="86">
        <v>40110.990100000003</v>
      </c>
      <c r="G598" s="15">
        <v>44887.238799999999</v>
      </c>
      <c r="H598" s="15">
        <v>36284.267500000002</v>
      </c>
      <c r="I598" s="16">
        <v>7.21</v>
      </c>
      <c r="J598" s="16">
        <v>18.04</v>
      </c>
      <c r="K598" s="16">
        <v>11.15</v>
      </c>
      <c r="L598" s="16">
        <v>174.9222</v>
      </c>
    </row>
    <row r="599" spans="1:12">
      <c r="A599" s="18" t="s">
        <v>463</v>
      </c>
      <c r="B599" s="19">
        <v>0.217</v>
      </c>
      <c r="C599" s="20">
        <v>31584.585899999998</v>
      </c>
      <c r="D599" s="21">
        <v>27255.083299999998</v>
      </c>
      <c r="E599" s="21">
        <v>29524.333299999998</v>
      </c>
      <c r="F599" s="86">
        <v>35492.597000000002</v>
      </c>
      <c r="G599" s="21">
        <v>43563.778599999998</v>
      </c>
      <c r="H599" s="21">
        <v>33375.071799999998</v>
      </c>
      <c r="I599" s="22">
        <v>4.3899999999999997</v>
      </c>
      <c r="J599" s="22">
        <v>15.21</v>
      </c>
      <c r="K599" s="22">
        <v>10.61</v>
      </c>
      <c r="L599" s="22">
        <v>175.62309999999999</v>
      </c>
    </row>
    <row r="600" spans="1:12">
      <c r="A600" s="18" t="s">
        <v>464</v>
      </c>
      <c r="B600" s="19">
        <v>0.24929999999999999</v>
      </c>
      <c r="C600" s="20">
        <v>37827.523399999998</v>
      </c>
      <c r="D600" s="21">
        <v>31759.583299999998</v>
      </c>
      <c r="E600" s="21">
        <v>34355.123299999999</v>
      </c>
      <c r="F600" s="86">
        <v>41471.5507</v>
      </c>
      <c r="G600" s="21">
        <v>44714.628499999999</v>
      </c>
      <c r="H600" s="21">
        <v>38354.417099999999</v>
      </c>
      <c r="I600" s="22">
        <v>8.65</v>
      </c>
      <c r="J600" s="22">
        <v>20.53</v>
      </c>
      <c r="K600" s="22">
        <v>11.35</v>
      </c>
      <c r="L600" s="22">
        <v>174.02119999999999</v>
      </c>
    </row>
    <row r="601" spans="1:12">
      <c r="A601" s="12" t="s">
        <v>466</v>
      </c>
      <c r="B601" s="13">
        <v>0.17649999999999999</v>
      </c>
      <c r="C601" s="14">
        <v>34944.183599999997</v>
      </c>
      <c r="D601" s="15">
        <v>27910.6666</v>
      </c>
      <c r="E601" s="15">
        <v>31137.867999999999</v>
      </c>
      <c r="F601" s="86">
        <v>38885.095200000003</v>
      </c>
      <c r="G601" s="15">
        <v>45037.951399999998</v>
      </c>
      <c r="H601" s="15">
        <v>35736.535000000003</v>
      </c>
      <c r="I601" s="16">
        <v>8.1300000000000008</v>
      </c>
      <c r="J601" s="16">
        <v>18.14</v>
      </c>
      <c r="K601" s="16">
        <v>10.69</v>
      </c>
      <c r="L601" s="16">
        <v>176.53030000000001</v>
      </c>
    </row>
    <row r="602" spans="1:12">
      <c r="A602" s="18" t="s">
        <v>468</v>
      </c>
      <c r="B602" s="19">
        <v>4.4999999999999998E-2</v>
      </c>
      <c r="C602" s="20">
        <v>32942.317300000002</v>
      </c>
      <c r="D602" s="21">
        <v>26620.1041</v>
      </c>
      <c r="E602" s="21">
        <v>29859.5</v>
      </c>
      <c r="F602" s="86">
        <v>35786.311099999999</v>
      </c>
      <c r="G602" s="21">
        <v>37554.983500000002</v>
      </c>
      <c r="H602" s="21">
        <v>32476.259300000002</v>
      </c>
      <c r="I602" s="22">
        <v>7.33</v>
      </c>
      <c r="J602" s="22">
        <v>15.46</v>
      </c>
      <c r="K602" s="22">
        <v>11.8</v>
      </c>
      <c r="L602" s="22">
        <v>176.5549</v>
      </c>
    </row>
    <row r="603" spans="1:12">
      <c r="A603" s="12" t="s">
        <v>470</v>
      </c>
      <c r="B603" s="13">
        <v>5.9900000000000002E-2</v>
      </c>
      <c r="C603" s="14">
        <v>38688.03</v>
      </c>
      <c r="D603" s="15">
        <v>31828.75</v>
      </c>
      <c r="E603" s="15">
        <v>34173.218999999997</v>
      </c>
      <c r="F603" s="86">
        <v>44740.163500000002</v>
      </c>
      <c r="G603" s="15">
        <v>55077.0118</v>
      </c>
      <c r="H603" s="15">
        <v>40588.481</v>
      </c>
      <c r="I603" s="16">
        <v>7.74</v>
      </c>
      <c r="J603" s="16">
        <v>21.06</v>
      </c>
      <c r="K603" s="16">
        <v>11.03</v>
      </c>
      <c r="L603" s="16">
        <v>179.88980000000001</v>
      </c>
    </row>
    <row r="604" spans="1:12">
      <c r="A604" s="18" t="s">
        <v>689</v>
      </c>
      <c r="B604" s="19">
        <v>3.7499999999999999E-2</v>
      </c>
      <c r="C604" s="20">
        <v>39948.3799</v>
      </c>
      <c r="D604" s="21">
        <v>31873.4166</v>
      </c>
      <c r="E604" s="21">
        <v>34174.738499999999</v>
      </c>
      <c r="F604" s="86">
        <v>49771.075799999999</v>
      </c>
      <c r="G604" s="21">
        <v>56596.471599999997</v>
      </c>
      <c r="H604" s="21">
        <v>41939.127200000003</v>
      </c>
      <c r="I604" s="22">
        <v>6.2</v>
      </c>
      <c r="J604" s="22">
        <v>22.99</v>
      </c>
      <c r="K604" s="22">
        <v>10.41</v>
      </c>
      <c r="L604" s="22">
        <v>182.16890000000001</v>
      </c>
    </row>
    <row r="605" spans="1:12">
      <c r="A605" s="12" t="s">
        <v>690</v>
      </c>
      <c r="B605" s="13">
        <v>5.5399999999999998E-2</v>
      </c>
      <c r="C605" s="14">
        <v>34326.123800000001</v>
      </c>
      <c r="D605" s="15">
        <v>29091.287700000001</v>
      </c>
      <c r="E605" s="15">
        <v>30765.166000000001</v>
      </c>
      <c r="F605" s="86">
        <v>37552.1996</v>
      </c>
      <c r="G605" s="15">
        <v>40086.391900000002</v>
      </c>
      <c r="H605" s="15">
        <v>34116.294699999999</v>
      </c>
      <c r="I605" s="16">
        <v>7.19</v>
      </c>
      <c r="J605" s="16">
        <v>10.02</v>
      </c>
      <c r="K605" s="16">
        <v>9.32</v>
      </c>
      <c r="L605" s="16">
        <v>175.12690000000001</v>
      </c>
    </row>
    <row r="606" spans="1:12">
      <c r="A606" s="18" t="s">
        <v>691</v>
      </c>
      <c r="B606" s="19">
        <v>5.33E-2</v>
      </c>
      <c r="C606" s="20">
        <v>34326.123800000001</v>
      </c>
      <c r="D606" s="21">
        <v>29157.531500000001</v>
      </c>
      <c r="E606" s="21">
        <v>31029.820299999999</v>
      </c>
      <c r="F606" s="86">
        <v>37552.1996</v>
      </c>
      <c r="G606" s="21">
        <v>39933.094899999996</v>
      </c>
      <c r="H606" s="21">
        <v>34043.146000000001</v>
      </c>
      <c r="I606" s="22">
        <v>7.27</v>
      </c>
      <c r="J606" s="22">
        <v>9.5500000000000007</v>
      </c>
      <c r="K606" s="22">
        <v>9.4600000000000009</v>
      </c>
      <c r="L606" s="22">
        <v>174.68450000000001</v>
      </c>
    </row>
    <row r="607" spans="1:12">
      <c r="A607" s="12" t="s">
        <v>692</v>
      </c>
      <c r="B607" s="13">
        <v>7.8799999999999995E-2</v>
      </c>
      <c r="C607" s="14">
        <v>34142.162400000001</v>
      </c>
      <c r="D607" s="15">
        <v>29579.682400000002</v>
      </c>
      <c r="E607" s="15">
        <v>31712.6103</v>
      </c>
      <c r="F607" s="86">
        <v>36855.5213</v>
      </c>
      <c r="G607" s="15">
        <v>40865.481</v>
      </c>
      <c r="H607" s="15">
        <v>34817.775699999998</v>
      </c>
      <c r="I607" s="16">
        <v>5.39</v>
      </c>
      <c r="J607" s="16">
        <v>10.93</v>
      </c>
      <c r="K607" s="16">
        <v>10.65</v>
      </c>
      <c r="L607" s="16">
        <v>174.4194</v>
      </c>
    </row>
    <row r="608" spans="1:12">
      <c r="A608" s="18" t="s">
        <v>693</v>
      </c>
      <c r="B608" s="19">
        <v>4.8000000000000001E-2</v>
      </c>
      <c r="C608" s="20">
        <v>34078.820299999999</v>
      </c>
      <c r="D608" s="21">
        <v>29485.478299999999</v>
      </c>
      <c r="E608" s="21">
        <v>31712.6103</v>
      </c>
      <c r="F608" s="86">
        <v>36874.503599999996</v>
      </c>
      <c r="G608" s="21">
        <v>40974.475299999998</v>
      </c>
      <c r="H608" s="21">
        <v>34845.835700000003</v>
      </c>
      <c r="I608" s="22">
        <v>5.67</v>
      </c>
      <c r="J608" s="22">
        <v>10.91</v>
      </c>
      <c r="K608" s="22">
        <v>11.15</v>
      </c>
      <c r="L608" s="22">
        <v>174.63069999999999</v>
      </c>
    </row>
    <row r="609" spans="1:12">
      <c r="A609" s="12" t="s">
        <v>694</v>
      </c>
      <c r="B609" s="13">
        <v>4.2799999999999998E-2</v>
      </c>
      <c r="C609" s="14">
        <v>30734.106899999999</v>
      </c>
      <c r="D609" s="15">
        <v>25037.4879</v>
      </c>
      <c r="E609" s="15">
        <v>27028.75</v>
      </c>
      <c r="F609" s="86">
        <v>34360.080399999999</v>
      </c>
      <c r="G609" s="15">
        <v>40122.921799999996</v>
      </c>
      <c r="H609" s="15">
        <v>31980.5926</v>
      </c>
      <c r="I609" s="16">
        <v>9.2899999999999991</v>
      </c>
      <c r="J609" s="16">
        <v>9.27</v>
      </c>
      <c r="K609" s="16">
        <v>11.61</v>
      </c>
      <c r="L609" s="16">
        <v>175.53020000000001</v>
      </c>
    </row>
    <row r="610" spans="1:12">
      <c r="A610" s="12" t="s">
        <v>474</v>
      </c>
      <c r="B610" s="13">
        <v>0.56100000000000005</v>
      </c>
      <c r="C610" s="14">
        <v>37412.022900000004</v>
      </c>
      <c r="D610" s="15">
        <v>30350.1666</v>
      </c>
      <c r="E610" s="15">
        <v>33209.337299999999</v>
      </c>
      <c r="F610" s="86">
        <v>44302.953999999998</v>
      </c>
      <c r="G610" s="15">
        <v>52455.462</v>
      </c>
      <c r="H610" s="15">
        <v>39566.081599999998</v>
      </c>
      <c r="I610" s="16">
        <v>7.38</v>
      </c>
      <c r="J610" s="16">
        <v>21.56</v>
      </c>
      <c r="K610" s="16">
        <v>10.15</v>
      </c>
      <c r="L610" s="16">
        <v>178.8699</v>
      </c>
    </row>
    <row r="611" spans="1:12">
      <c r="A611" s="12" t="s">
        <v>475</v>
      </c>
      <c r="B611" s="13">
        <v>0.40760000000000002</v>
      </c>
      <c r="C611" s="14">
        <v>34919.603199999998</v>
      </c>
      <c r="D611" s="15">
        <v>29180.333299999998</v>
      </c>
      <c r="E611" s="15">
        <v>32021.4166</v>
      </c>
      <c r="F611" s="86">
        <v>39691.436300000001</v>
      </c>
      <c r="G611" s="15">
        <v>45511.787700000001</v>
      </c>
      <c r="H611" s="15">
        <v>36288.616099999999</v>
      </c>
      <c r="I611" s="16">
        <v>7.08</v>
      </c>
      <c r="J611" s="16">
        <v>17.010000000000002</v>
      </c>
      <c r="K611" s="16">
        <v>10.55</v>
      </c>
      <c r="L611" s="16">
        <v>175.9016</v>
      </c>
    </row>
    <row r="612" spans="1:12">
      <c r="A612" s="18" t="s">
        <v>476</v>
      </c>
      <c r="B612" s="19">
        <v>0.1139</v>
      </c>
      <c r="C612" s="20">
        <v>35275.408799999997</v>
      </c>
      <c r="D612" s="21">
        <v>30100.9457</v>
      </c>
      <c r="E612" s="21">
        <v>33328.385699999999</v>
      </c>
      <c r="F612" s="86">
        <v>39042.681900000003</v>
      </c>
      <c r="G612" s="21">
        <v>43799.603999999999</v>
      </c>
      <c r="H612" s="21">
        <v>36435.205699999999</v>
      </c>
      <c r="I612" s="22">
        <v>7.64</v>
      </c>
      <c r="J612" s="22">
        <v>15.88</v>
      </c>
      <c r="K612" s="22">
        <v>11.63</v>
      </c>
      <c r="L612" s="22">
        <v>175.60939999999999</v>
      </c>
    </row>
    <row r="613" spans="1:12">
      <c r="A613" s="18" t="s">
        <v>478</v>
      </c>
      <c r="B613" s="19">
        <v>0.28739999999999999</v>
      </c>
      <c r="C613" s="20">
        <v>34598.2716</v>
      </c>
      <c r="D613" s="21">
        <v>28750.656200000001</v>
      </c>
      <c r="E613" s="21">
        <v>31659.75</v>
      </c>
      <c r="F613" s="86">
        <v>39866.956899999997</v>
      </c>
      <c r="G613" s="21">
        <v>46835.79</v>
      </c>
      <c r="H613" s="21">
        <v>36255.731399999997</v>
      </c>
      <c r="I613" s="22">
        <v>6.87</v>
      </c>
      <c r="J613" s="22">
        <v>17.54</v>
      </c>
      <c r="K613" s="22">
        <v>10.039999999999999</v>
      </c>
      <c r="L613" s="22">
        <v>175.9941</v>
      </c>
    </row>
    <row r="614" spans="1:12">
      <c r="A614" s="12" t="s">
        <v>479</v>
      </c>
      <c r="B614" s="13">
        <v>4.1099999999999998E-2</v>
      </c>
      <c r="C614" s="14">
        <v>38200.768799999998</v>
      </c>
      <c r="D614" s="15">
        <v>32955.806700000001</v>
      </c>
      <c r="E614" s="15">
        <v>35568.038800000002</v>
      </c>
      <c r="F614" s="86">
        <v>43571.724499999997</v>
      </c>
      <c r="G614" s="15">
        <v>49175.976699999999</v>
      </c>
      <c r="H614" s="15">
        <v>39826.902199999997</v>
      </c>
      <c r="I614" s="16">
        <v>8.31</v>
      </c>
      <c r="J614" s="16">
        <v>21.98</v>
      </c>
      <c r="K614" s="16">
        <v>10.6</v>
      </c>
      <c r="L614" s="16">
        <v>178.35230000000001</v>
      </c>
    </row>
    <row r="615" spans="1:12">
      <c r="A615" s="12" t="s">
        <v>481</v>
      </c>
      <c r="B615" s="13">
        <v>6.7500000000000004E-2</v>
      </c>
      <c r="C615" s="14">
        <v>44606.556600000004</v>
      </c>
      <c r="D615" s="15">
        <v>34697.577700000002</v>
      </c>
      <c r="E615" s="15">
        <v>38976.400600000001</v>
      </c>
      <c r="F615" s="86">
        <v>49842.3724</v>
      </c>
      <c r="G615" s="15">
        <v>54990.685899999997</v>
      </c>
      <c r="H615" s="15">
        <v>45396.654000000002</v>
      </c>
      <c r="I615" s="16">
        <v>8.0500000000000007</v>
      </c>
      <c r="J615" s="16">
        <v>22.69</v>
      </c>
      <c r="K615" s="16">
        <v>8.77</v>
      </c>
      <c r="L615" s="16">
        <v>186.95930000000001</v>
      </c>
    </row>
    <row r="616" spans="1:12">
      <c r="A616" s="12" t="s">
        <v>490</v>
      </c>
      <c r="B616" s="13">
        <v>0.16830000000000001</v>
      </c>
      <c r="C616" s="14">
        <v>34434.188600000001</v>
      </c>
      <c r="D616" s="15">
        <v>29154.200700000001</v>
      </c>
      <c r="E616" s="15">
        <v>31525.689200000001</v>
      </c>
      <c r="F616" s="86">
        <v>37052.3681</v>
      </c>
      <c r="G616" s="15">
        <v>41995.656000000003</v>
      </c>
      <c r="H616" s="15">
        <v>34903.0337</v>
      </c>
      <c r="I616" s="16">
        <v>9.06</v>
      </c>
      <c r="J616" s="16">
        <v>15.05</v>
      </c>
      <c r="K616" s="16">
        <v>11.04</v>
      </c>
      <c r="L616" s="16">
        <v>174.46690000000001</v>
      </c>
    </row>
    <row r="617" spans="1:12">
      <c r="A617" s="12" t="s">
        <v>695</v>
      </c>
      <c r="B617" s="13">
        <v>0.33310000000000001</v>
      </c>
      <c r="C617" s="14">
        <v>30620.6119</v>
      </c>
      <c r="D617" s="15">
        <v>26024.161499999998</v>
      </c>
      <c r="E617" s="15">
        <v>28697.333299999998</v>
      </c>
      <c r="F617" s="86">
        <v>32800.019500000002</v>
      </c>
      <c r="G617" s="15">
        <v>35312.436999999998</v>
      </c>
      <c r="H617" s="15">
        <v>30779.580099999999</v>
      </c>
      <c r="I617" s="16">
        <v>6.14</v>
      </c>
      <c r="J617" s="16">
        <v>6.97</v>
      </c>
      <c r="K617" s="16">
        <v>10.66</v>
      </c>
      <c r="L617" s="16">
        <v>173.73259999999999</v>
      </c>
    </row>
    <row r="618" spans="1:12">
      <c r="A618" s="18" t="s">
        <v>696</v>
      </c>
      <c r="B618" s="19">
        <v>0.32969999999999999</v>
      </c>
      <c r="C618" s="20">
        <v>30620.6119</v>
      </c>
      <c r="D618" s="21">
        <v>26024.161499999998</v>
      </c>
      <c r="E618" s="21">
        <v>28695.1666</v>
      </c>
      <c r="F618" s="86">
        <v>32800.019500000002</v>
      </c>
      <c r="G618" s="21">
        <v>35338.802799999998</v>
      </c>
      <c r="H618" s="21">
        <v>30780.853899999998</v>
      </c>
      <c r="I618" s="22">
        <v>6.12</v>
      </c>
      <c r="J618" s="22">
        <v>6.94</v>
      </c>
      <c r="K618" s="22">
        <v>10.67</v>
      </c>
      <c r="L618" s="22">
        <v>173.73599999999999</v>
      </c>
    </row>
    <row r="619" spans="1:12">
      <c r="A619" s="12" t="s">
        <v>493</v>
      </c>
      <c r="B619" s="13">
        <v>0.24940000000000001</v>
      </c>
      <c r="C619" s="14">
        <v>29631.743200000001</v>
      </c>
      <c r="D619" s="15">
        <v>25072.1666</v>
      </c>
      <c r="E619" s="15">
        <v>27051.7071</v>
      </c>
      <c r="F619" s="86">
        <v>32244.8557</v>
      </c>
      <c r="G619" s="15">
        <v>34328.181400000001</v>
      </c>
      <c r="H619" s="15">
        <v>29806.263800000001</v>
      </c>
      <c r="I619" s="16">
        <v>10.15</v>
      </c>
      <c r="J619" s="16">
        <v>13.06</v>
      </c>
      <c r="K619" s="16">
        <v>10.33</v>
      </c>
      <c r="L619" s="16">
        <v>175.11490000000001</v>
      </c>
    </row>
    <row r="620" spans="1:12">
      <c r="A620" s="12" t="s">
        <v>494</v>
      </c>
      <c r="B620" s="13">
        <v>3.4500000000000003E-2</v>
      </c>
      <c r="C620" s="14">
        <v>32666.347399999999</v>
      </c>
      <c r="D620" s="15">
        <v>28122.5537</v>
      </c>
      <c r="E620" s="15">
        <v>29305.9166</v>
      </c>
      <c r="F620" s="86">
        <v>36861.819100000001</v>
      </c>
      <c r="G620" s="15">
        <v>44780.601000000002</v>
      </c>
      <c r="H620" s="15">
        <v>34075.174700000003</v>
      </c>
      <c r="I620" s="16">
        <v>7.42</v>
      </c>
      <c r="J620" s="16">
        <v>12.59</v>
      </c>
      <c r="K620" s="16">
        <v>10.56</v>
      </c>
      <c r="L620" s="16">
        <v>174.5583</v>
      </c>
    </row>
    <row r="621" spans="1:12">
      <c r="A621" s="12" t="s">
        <v>513</v>
      </c>
      <c r="B621" s="13">
        <v>1.1299999999999999</v>
      </c>
      <c r="C621" s="14">
        <v>26789</v>
      </c>
      <c r="D621" s="15">
        <v>22748.083299999998</v>
      </c>
      <c r="E621" s="15">
        <v>24643.350200000001</v>
      </c>
      <c r="F621" s="86">
        <v>29977.908200000002</v>
      </c>
      <c r="G621" s="15">
        <v>32806.048199999997</v>
      </c>
      <c r="H621" s="15">
        <v>27724.6129</v>
      </c>
      <c r="I621" s="16">
        <v>10.45</v>
      </c>
      <c r="J621" s="16">
        <v>14.17</v>
      </c>
      <c r="K621" s="16">
        <v>11.06</v>
      </c>
      <c r="L621" s="16">
        <v>174.19669999999999</v>
      </c>
    </row>
    <row r="622" spans="1:12">
      <c r="A622" s="12" t="s">
        <v>521</v>
      </c>
      <c r="B622" s="13">
        <v>0.59460000000000002</v>
      </c>
      <c r="C622" s="14">
        <v>35337.505799999999</v>
      </c>
      <c r="D622" s="15">
        <v>26742.6492</v>
      </c>
      <c r="E622" s="15">
        <v>30228.115399999999</v>
      </c>
      <c r="F622" s="86">
        <v>41046.972999999998</v>
      </c>
      <c r="G622" s="15">
        <v>48201.0101</v>
      </c>
      <c r="H622" s="15">
        <v>36610.100899999998</v>
      </c>
      <c r="I622" s="16">
        <v>6.14</v>
      </c>
      <c r="J622" s="16">
        <v>22.58</v>
      </c>
      <c r="K622" s="16">
        <v>9.82</v>
      </c>
      <c r="L622" s="16">
        <v>176.9308</v>
      </c>
    </row>
    <row r="623" spans="1:12">
      <c r="A623" s="18" t="s">
        <v>697</v>
      </c>
      <c r="B623" s="19">
        <v>0.52890000000000004</v>
      </c>
      <c r="C623" s="20">
        <v>34749.989300000001</v>
      </c>
      <c r="D623" s="21">
        <v>26290.25</v>
      </c>
      <c r="E623" s="21">
        <v>29912.540400000002</v>
      </c>
      <c r="F623" s="86">
        <v>40316.459600000002</v>
      </c>
      <c r="G623" s="21">
        <v>46223.476300000002</v>
      </c>
      <c r="H623" s="21">
        <v>35823.450900000003</v>
      </c>
      <c r="I623" s="22">
        <v>5.74</v>
      </c>
      <c r="J623" s="22">
        <v>21.92</v>
      </c>
      <c r="K623" s="22">
        <v>9.7200000000000006</v>
      </c>
      <c r="L623" s="22">
        <v>176.57339999999999</v>
      </c>
    </row>
    <row r="624" spans="1:12">
      <c r="A624" s="18" t="s">
        <v>1080</v>
      </c>
      <c r="B624" s="19">
        <v>4.24E-2</v>
      </c>
      <c r="C624" s="20">
        <v>42178.763200000001</v>
      </c>
      <c r="D624" s="21">
        <v>36647.554100000001</v>
      </c>
      <c r="E624" s="21">
        <v>39967.006600000001</v>
      </c>
      <c r="F624" s="86">
        <v>49156.613799999999</v>
      </c>
      <c r="G624" s="21">
        <v>58168.377</v>
      </c>
      <c r="H624" s="21">
        <v>46111.261599999998</v>
      </c>
      <c r="I624" s="22">
        <v>8.42</v>
      </c>
      <c r="J624" s="22">
        <v>29.56</v>
      </c>
      <c r="K624" s="22">
        <v>10.59</v>
      </c>
      <c r="L624" s="22">
        <v>182.39160000000001</v>
      </c>
    </row>
    <row r="625" spans="1:12">
      <c r="A625" s="12" t="s">
        <v>523</v>
      </c>
      <c r="B625" s="13">
        <v>0.44569999999999999</v>
      </c>
      <c r="C625" s="14">
        <v>36173.809600000001</v>
      </c>
      <c r="D625" s="15">
        <v>27788.087</v>
      </c>
      <c r="E625" s="15">
        <v>31782.285400000001</v>
      </c>
      <c r="F625" s="86">
        <v>40948.889000000003</v>
      </c>
      <c r="G625" s="15">
        <v>45203.115899999997</v>
      </c>
      <c r="H625" s="15">
        <v>36694.835099999997</v>
      </c>
      <c r="I625" s="16">
        <v>6.44</v>
      </c>
      <c r="J625" s="16">
        <v>21.88</v>
      </c>
      <c r="K625" s="16">
        <v>10.16</v>
      </c>
      <c r="L625" s="16">
        <v>176.9922</v>
      </c>
    </row>
    <row r="626" spans="1:12">
      <c r="A626" s="18" t="s">
        <v>524</v>
      </c>
      <c r="B626" s="19">
        <v>0.3715</v>
      </c>
      <c r="C626" s="20">
        <v>36357.456200000001</v>
      </c>
      <c r="D626" s="21">
        <v>28205.637599999998</v>
      </c>
      <c r="E626" s="21">
        <v>32130.833299999998</v>
      </c>
      <c r="F626" s="86">
        <v>41017.5861</v>
      </c>
      <c r="G626" s="21">
        <v>45102.566299999999</v>
      </c>
      <c r="H626" s="21">
        <v>36776.332399999999</v>
      </c>
      <c r="I626" s="22">
        <v>6.41</v>
      </c>
      <c r="J626" s="22">
        <v>21.74</v>
      </c>
      <c r="K626" s="22">
        <v>10.19</v>
      </c>
      <c r="L626" s="22">
        <v>177.0446</v>
      </c>
    </row>
    <row r="627" spans="1:12">
      <c r="A627" s="12" t="s">
        <v>537</v>
      </c>
      <c r="B627" s="13">
        <v>2.6248999999999998</v>
      </c>
      <c r="C627" s="14">
        <v>36112.624600000003</v>
      </c>
      <c r="D627" s="15">
        <v>27485.5</v>
      </c>
      <c r="E627" s="15">
        <v>31054.932700000001</v>
      </c>
      <c r="F627" s="86">
        <v>44560.131999999998</v>
      </c>
      <c r="G627" s="15">
        <v>53758.430899999999</v>
      </c>
      <c r="H627" s="15">
        <v>38689.1325</v>
      </c>
      <c r="I627" s="16">
        <v>7.64</v>
      </c>
      <c r="J627" s="16">
        <v>20.82</v>
      </c>
      <c r="K627" s="16">
        <v>10.02</v>
      </c>
      <c r="L627" s="16">
        <v>182.18969999999999</v>
      </c>
    </row>
    <row r="628" spans="1:12">
      <c r="A628" s="18" t="s">
        <v>538</v>
      </c>
      <c r="B628" s="19">
        <v>1.9806999999999999</v>
      </c>
      <c r="C628" s="20">
        <v>34298.482600000003</v>
      </c>
      <c r="D628" s="21">
        <v>26744.75</v>
      </c>
      <c r="E628" s="21">
        <v>30021.6666</v>
      </c>
      <c r="F628" s="86">
        <v>41155.744899999998</v>
      </c>
      <c r="G628" s="21">
        <v>52156.908100000001</v>
      </c>
      <c r="H628" s="21">
        <v>37080.141199999998</v>
      </c>
      <c r="I628" s="22">
        <v>8.3699999999999992</v>
      </c>
      <c r="J628" s="22">
        <v>19.89</v>
      </c>
      <c r="K628" s="22">
        <v>10.24</v>
      </c>
      <c r="L628" s="22">
        <v>181.48079999999999</v>
      </c>
    </row>
    <row r="629" spans="1:12">
      <c r="A629" s="18" t="s">
        <v>698</v>
      </c>
      <c r="B629" s="19">
        <v>0.63729999999999998</v>
      </c>
      <c r="C629" s="20">
        <v>42621.165000000001</v>
      </c>
      <c r="D629" s="21">
        <v>32816.987399999998</v>
      </c>
      <c r="E629" s="21">
        <v>37063.821499999998</v>
      </c>
      <c r="F629" s="86">
        <v>50218.982499999998</v>
      </c>
      <c r="G629" s="21">
        <v>55996.322200000002</v>
      </c>
      <c r="H629" s="21">
        <v>43810.937299999998</v>
      </c>
      <c r="I629" s="22">
        <v>5.73</v>
      </c>
      <c r="J629" s="22">
        <v>23.31</v>
      </c>
      <c r="K629" s="22">
        <v>9.42</v>
      </c>
      <c r="L629" s="22">
        <v>184.47190000000001</v>
      </c>
    </row>
    <row r="630" spans="1:12">
      <c r="A630" s="12" t="s">
        <v>539</v>
      </c>
      <c r="B630" s="13">
        <v>0.4007</v>
      </c>
      <c r="C630" s="14">
        <v>46181.732199999999</v>
      </c>
      <c r="D630" s="15">
        <v>37442.0789</v>
      </c>
      <c r="E630" s="15">
        <v>42348.544500000004</v>
      </c>
      <c r="F630" s="86">
        <v>49357.618199999997</v>
      </c>
      <c r="G630" s="15">
        <v>54892.455300000001</v>
      </c>
      <c r="H630" s="15">
        <v>46187.523300000001</v>
      </c>
      <c r="I630" s="16">
        <v>8.4499999999999993</v>
      </c>
      <c r="J630" s="16">
        <v>14.46</v>
      </c>
      <c r="K630" s="16">
        <v>11.85</v>
      </c>
      <c r="L630" s="16">
        <v>208.6754</v>
      </c>
    </row>
    <row r="631" spans="1:12">
      <c r="A631" s="18" t="s">
        <v>540</v>
      </c>
      <c r="B631" s="19">
        <v>0.3392</v>
      </c>
      <c r="C631" s="20">
        <v>46591.132400000002</v>
      </c>
      <c r="D631" s="21">
        <v>40202.890800000001</v>
      </c>
      <c r="E631" s="21">
        <v>43696.473400000003</v>
      </c>
      <c r="F631" s="86">
        <v>50389.091800000002</v>
      </c>
      <c r="G631" s="21">
        <v>55538.009599999998</v>
      </c>
      <c r="H631" s="21">
        <v>47505.434399999998</v>
      </c>
      <c r="I631" s="22">
        <v>8.8699999999999992</v>
      </c>
      <c r="J631" s="22">
        <v>13.92</v>
      </c>
      <c r="K631" s="22">
        <v>11.9</v>
      </c>
      <c r="L631" s="22">
        <v>212.5967</v>
      </c>
    </row>
    <row r="632" spans="1:12">
      <c r="A632" s="18" t="s">
        <v>541</v>
      </c>
      <c r="B632" s="19">
        <v>6.0499999999999998E-2</v>
      </c>
      <c r="C632" s="20">
        <v>38089.771699999998</v>
      </c>
      <c r="D632" s="21">
        <v>30274</v>
      </c>
      <c r="E632" s="21">
        <v>33252.739099999999</v>
      </c>
      <c r="F632" s="86">
        <v>44851.6564</v>
      </c>
      <c r="G632" s="21">
        <v>48960.632400000002</v>
      </c>
      <c r="H632" s="21">
        <v>38948.052600000003</v>
      </c>
      <c r="I632" s="22">
        <v>5.62</v>
      </c>
      <c r="J632" s="22">
        <v>18</v>
      </c>
      <c r="K632" s="22">
        <v>11.57</v>
      </c>
      <c r="L632" s="22">
        <v>187.28729999999999</v>
      </c>
    </row>
    <row r="633" spans="1:12">
      <c r="A633" s="12" t="s">
        <v>542</v>
      </c>
      <c r="B633" s="13">
        <v>4.6170999999999998</v>
      </c>
      <c r="C633" s="14">
        <v>40999.014999999999</v>
      </c>
      <c r="D633" s="15">
        <v>31668.25</v>
      </c>
      <c r="E633" s="15">
        <v>36575.582199999997</v>
      </c>
      <c r="F633" s="86">
        <v>43842.937700000002</v>
      </c>
      <c r="G633" s="15">
        <v>46664.123800000001</v>
      </c>
      <c r="H633" s="15">
        <v>40089.2428</v>
      </c>
      <c r="I633" s="16">
        <v>7.92</v>
      </c>
      <c r="J633" s="16">
        <v>25.33</v>
      </c>
      <c r="K633" s="16">
        <v>10.36</v>
      </c>
      <c r="L633" s="16">
        <v>175.46700000000001</v>
      </c>
    </row>
    <row r="634" spans="1:12">
      <c r="A634" s="18" t="s">
        <v>543</v>
      </c>
      <c r="B634" s="19">
        <v>3.3597999999999999</v>
      </c>
      <c r="C634" s="20">
        <v>41963.728000000003</v>
      </c>
      <c r="D634" s="21">
        <v>33492.833299999998</v>
      </c>
      <c r="E634" s="21">
        <v>38277.8413</v>
      </c>
      <c r="F634" s="86">
        <v>44613.908000000003</v>
      </c>
      <c r="G634" s="21">
        <v>47312.986400000002</v>
      </c>
      <c r="H634" s="21">
        <v>41267.638099999996</v>
      </c>
      <c r="I634" s="22">
        <v>7.81</v>
      </c>
      <c r="J634" s="22">
        <v>26.83</v>
      </c>
      <c r="K634" s="22">
        <v>10.39</v>
      </c>
      <c r="L634" s="22">
        <v>175.17740000000001</v>
      </c>
    </row>
    <row r="635" spans="1:12">
      <c r="A635" s="18" t="s">
        <v>544</v>
      </c>
      <c r="B635" s="19">
        <v>4.3700000000000003E-2</v>
      </c>
      <c r="C635" s="20">
        <v>31878.1666</v>
      </c>
      <c r="D635" s="21">
        <v>21148</v>
      </c>
      <c r="E635" s="21">
        <v>23016.083299999998</v>
      </c>
      <c r="F635" s="86">
        <v>35297.726000000002</v>
      </c>
      <c r="G635" s="21">
        <v>39892.817199999998</v>
      </c>
      <c r="H635" s="21">
        <v>30519.492600000001</v>
      </c>
      <c r="I635" s="22">
        <v>5.45</v>
      </c>
      <c r="J635" s="22">
        <v>11.23</v>
      </c>
      <c r="K635" s="22">
        <v>6.94</v>
      </c>
      <c r="L635" s="22">
        <v>175.65469999999999</v>
      </c>
    </row>
    <row r="636" spans="1:12">
      <c r="A636" s="18" t="s">
        <v>699</v>
      </c>
      <c r="B636" s="19">
        <v>8.48E-2</v>
      </c>
      <c r="C636" s="20">
        <v>37482.438900000001</v>
      </c>
      <c r="D636" s="21">
        <v>30278.057400000002</v>
      </c>
      <c r="E636" s="21">
        <v>32862.1679</v>
      </c>
      <c r="F636" s="86">
        <v>39648.200700000001</v>
      </c>
      <c r="G636" s="21">
        <v>41612.741000000002</v>
      </c>
      <c r="H636" s="21">
        <v>36494.427000000003</v>
      </c>
      <c r="I636" s="22">
        <v>7.13</v>
      </c>
      <c r="J636" s="22">
        <v>18.12</v>
      </c>
      <c r="K636" s="22">
        <v>10.59</v>
      </c>
      <c r="L636" s="22">
        <v>178.0942</v>
      </c>
    </row>
    <row r="637" spans="1:12">
      <c r="A637" s="18" t="s">
        <v>700</v>
      </c>
      <c r="B637" s="19">
        <v>0.36870000000000003</v>
      </c>
      <c r="C637" s="20">
        <v>34841.0389</v>
      </c>
      <c r="D637" s="21">
        <v>27084.329099999999</v>
      </c>
      <c r="E637" s="21">
        <v>29959.4218</v>
      </c>
      <c r="F637" s="86">
        <v>37923.103000000003</v>
      </c>
      <c r="G637" s="21">
        <v>42486.663800000002</v>
      </c>
      <c r="H637" s="21">
        <v>34721.835200000001</v>
      </c>
      <c r="I637" s="22">
        <v>7.96</v>
      </c>
      <c r="J637" s="22">
        <v>19.420000000000002</v>
      </c>
      <c r="K637" s="22">
        <v>10.83</v>
      </c>
      <c r="L637" s="22">
        <v>176.97399999999999</v>
      </c>
    </row>
    <row r="638" spans="1:12">
      <c r="A638" s="12" t="s">
        <v>545</v>
      </c>
      <c r="B638" s="13">
        <v>0.54</v>
      </c>
      <c r="C638" s="14">
        <v>33657.9283</v>
      </c>
      <c r="D638" s="15">
        <v>27297.026099999999</v>
      </c>
      <c r="E638" s="15">
        <v>30061.683099999998</v>
      </c>
      <c r="F638" s="86">
        <v>37833.024400000002</v>
      </c>
      <c r="G638" s="15">
        <v>41913.874000000003</v>
      </c>
      <c r="H638" s="15">
        <v>34183.697200000002</v>
      </c>
      <c r="I638" s="16">
        <v>8.0299999999999994</v>
      </c>
      <c r="J638" s="16">
        <v>18.11</v>
      </c>
      <c r="K638" s="16">
        <v>11</v>
      </c>
      <c r="L638" s="16">
        <v>177.09289999999999</v>
      </c>
    </row>
    <row r="639" spans="1:12">
      <c r="A639" s="18" t="s">
        <v>546</v>
      </c>
      <c r="B639" s="19">
        <v>0.49070000000000003</v>
      </c>
      <c r="C639" s="20">
        <v>33624.968999999997</v>
      </c>
      <c r="D639" s="21">
        <v>27281.5834</v>
      </c>
      <c r="E639" s="21">
        <v>29924.9166</v>
      </c>
      <c r="F639" s="86">
        <v>37795.448600000003</v>
      </c>
      <c r="G639" s="21">
        <v>42026.0458</v>
      </c>
      <c r="H639" s="21">
        <v>34154.7641</v>
      </c>
      <c r="I639" s="22">
        <v>7.96</v>
      </c>
      <c r="J639" s="22">
        <v>18.010000000000002</v>
      </c>
      <c r="K639" s="22">
        <v>10.95</v>
      </c>
      <c r="L639" s="22">
        <v>177.39789999999999</v>
      </c>
    </row>
    <row r="640" spans="1:12">
      <c r="A640" s="18" t="s">
        <v>1249</v>
      </c>
      <c r="B640" s="19">
        <v>4.9200000000000001E-2</v>
      </c>
      <c r="C640" s="20">
        <v>36437.520600000003</v>
      </c>
      <c r="D640" s="21">
        <v>28846.711599999999</v>
      </c>
      <c r="E640" s="21">
        <v>30385.583299999998</v>
      </c>
      <c r="F640" s="86">
        <v>38030.488700000002</v>
      </c>
      <c r="G640" s="21">
        <v>40177.969299999997</v>
      </c>
      <c r="H640" s="21">
        <v>34471.710400000004</v>
      </c>
      <c r="I640" s="22">
        <v>8.65</v>
      </c>
      <c r="J640" s="22">
        <v>19.13</v>
      </c>
      <c r="K640" s="22">
        <v>11.49</v>
      </c>
      <c r="L640" s="22">
        <v>174.0573</v>
      </c>
    </row>
    <row r="641" spans="1:12">
      <c r="A641" s="12" t="s">
        <v>547</v>
      </c>
      <c r="B641" s="13">
        <v>0.1158</v>
      </c>
      <c r="C641" s="14">
        <v>35296.454899999997</v>
      </c>
      <c r="D641" s="15">
        <v>28464.5</v>
      </c>
      <c r="E641" s="15">
        <v>31678.937399999999</v>
      </c>
      <c r="F641" s="86">
        <v>40496.5864</v>
      </c>
      <c r="G641" s="15">
        <v>46544.796399999999</v>
      </c>
      <c r="H641" s="15">
        <v>36660.020100000002</v>
      </c>
      <c r="I641" s="16">
        <v>7.31</v>
      </c>
      <c r="J641" s="16">
        <v>20.02</v>
      </c>
      <c r="K641" s="16">
        <v>10.119999999999999</v>
      </c>
      <c r="L641" s="16">
        <v>177.05369999999999</v>
      </c>
    </row>
    <row r="642" spans="1:12">
      <c r="A642" s="18" t="s">
        <v>548</v>
      </c>
      <c r="B642" s="19">
        <v>0.11210000000000001</v>
      </c>
      <c r="C642" s="20">
        <v>35347.005799999999</v>
      </c>
      <c r="D642" s="21">
        <v>28464.5</v>
      </c>
      <c r="E642" s="21">
        <v>31678.937399999999</v>
      </c>
      <c r="F642" s="86">
        <v>40496.5864</v>
      </c>
      <c r="G642" s="21">
        <v>46422.965499999998</v>
      </c>
      <c r="H642" s="21">
        <v>36373.433199999999</v>
      </c>
      <c r="I642" s="22">
        <v>7.36</v>
      </c>
      <c r="J642" s="22">
        <v>19.84</v>
      </c>
      <c r="K642" s="22">
        <v>10.16</v>
      </c>
      <c r="L642" s="22">
        <v>177.1754</v>
      </c>
    </row>
    <row r="643" spans="1:12">
      <c r="A643" s="12" t="s">
        <v>549</v>
      </c>
      <c r="B643" s="13">
        <v>3.8800000000000001E-2</v>
      </c>
      <c r="C643" s="14">
        <v>33003.519699999997</v>
      </c>
      <c r="D643" s="15">
        <v>27194.994699999999</v>
      </c>
      <c r="E643" s="15">
        <v>30478.332999999999</v>
      </c>
      <c r="F643" s="86">
        <v>36845.273000000001</v>
      </c>
      <c r="G643" s="15">
        <v>39954.575900000003</v>
      </c>
      <c r="H643" s="15">
        <v>33552.559500000003</v>
      </c>
      <c r="I643" s="16">
        <v>5.88</v>
      </c>
      <c r="J643" s="16">
        <v>19.22</v>
      </c>
      <c r="K643" s="16">
        <v>9.81</v>
      </c>
      <c r="L643" s="16">
        <v>178.30420000000001</v>
      </c>
    </row>
    <row r="644" spans="1:12">
      <c r="A644" s="12" t="s">
        <v>550</v>
      </c>
      <c r="B644" s="13">
        <v>0.52470000000000006</v>
      </c>
      <c r="C644" s="14">
        <v>30408.071899999999</v>
      </c>
      <c r="D644" s="15">
        <v>25947.7804</v>
      </c>
      <c r="E644" s="15">
        <v>27804.9905</v>
      </c>
      <c r="F644" s="86">
        <v>33515.157800000001</v>
      </c>
      <c r="G644" s="15">
        <v>36315.000800000002</v>
      </c>
      <c r="H644" s="15">
        <v>30951.623500000002</v>
      </c>
      <c r="I644" s="16">
        <v>7.53</v>
      </c>
      <c r="J644" s="16">
        <v>15.08</v>
      </c>
      <c r="K644" s="16">
        <v>11.47</v>
      </c>
      <c r="L644" s="16">
        <v>175.5581</v>
      </c>
    </row>
    <row r="645" spans="1:12">
      <c r="A645" s="18" t="s">
        <v>552</v>
      </c>
      <c r="B645" s="19">
        <v>0.51939999999999997</v>
      </c>
      <c r="C645" s="20">
        <v>30408.071899999999</v>
      </c>
      <c r="D645" s="21">
        <v>25942.6666</v>
      </c>
      <c r="E645" s="21">
        <v>27786.5753</v>
      </c>
      <c r="F645" s="86">
        <v>33515.157800000001</v>
      </c>
      <c r="G645" s="21">
        <v>36344.205000000002</v>
      </c>
      <c r="H645" s="21">
        <v>30945.996800000001</v>
      </c>
      <c r="I645" s="22">
        <v>7.56</v>
      </c>
      <c r="J645" s="22">
        <v>15.09</v>
      </c>
      <c r="K645" s="22">
        <v>11.48</v>
      </c>
      <c r="L645" s="22">
        <v>175.57490000000001</v>
      </c>
    </row>
    <row r="646" spans="1:12">
      <c r="A646" s="12" t="s">
        <v>553</v>
      </c>
      <c r="B646" s="13">
        <v>25.305399999999999</v>
      </c>
      <c r="C646" s="14">
        <v>24215.9166</v>
      </c>
      <c r="D646" s="15">
        <v>20745</v>
      </c>
      <c r="E646" s="15">
        <v>22285.401999999998</v>
      </c>
      <c r="F646" s="86">
        <v>26608.75</v>
      </c>
      <c r="G646" s="15">
        <v>29666.241900000001</v>
      </c>
      <c r="H646" s="15">
        <v>24870.763599999998</v>
      </c>
      <c r="I646" s="16">
        <v>12.4</v>
      </c>
      <c r="J646" s="16">
        <v>8.4700000000000006</v>
      </c>
      <c r="K646" s="16">
        <v>10.130000000000001</v>
      </c>
      <c r="L646" s="16">
        <v>174.21090000000001</v>
      </c>
    </row>
    <row r="647" spans="1:12">
      <c r="A647" s="18" t="s">
        <v>554</v>
      </c>
      <c r="B647" s="19">
        <v>3.6640999999999999</v>
      </c>
      <c r="C647" s="20">
        <v>23092.333299999998</v>
      </c>
      <c r="D647" s="21">
        <v>19786.160599999999</v>
      </c>
      <c r="E647" s="21">
        <v>20891.6666</v>
      </c>
      <c r="F647" s="86">
        <v>25557.034899999999</v>
      </c>
      <c r="G647" s="21">
        <v>28530.7647</v>
      </c>
      <c r="H647" s="21">
        <v>23780.999100000001</v>
      </c>
      <c r="I647" s="22">
        <v>8.9700000000000006</v>
      </c>
      <c r="J647" s="22">
        <v>8.9600000000000009</v>
      </c>
      <c r="K647" s="22">
        <v>10.8</v>
      </c>
      <c r="L647" s="22">
        <v>173.73480000000001</v>
      </c>
    </row>
    <row r="648" spans="1:12">
      <c r="A648" s="18" t="s">
        <v>555</v>
      </c>
      <c r="B648" s="19">
        <v>4.4812000000000003</v>
      </c>
      <c r="C648" s="20">
        <v>26261.647799999999</v>
      </c>
      <c r="D648" s="21">
        <v>21815.418099999999</v>
      </c>
      <c r="E648" s="21">
        <v>23666.543300000001</v>
      </c>
      <c r="F648" s="86">
        <v>29568.6666</v>
      </c>
      <c r="G648" s="21">
        <v>33556.958899999998</v>
      </c>
      <c r="H648" s="21">
        <v>27072.201799999999</v>
      </c>
      <c r="I648" s="22">
        <v>8.9</v>
      </c>
      <c r="J648" s="22">
        <v>15.77</v>
      </c>
      <c r="K648" s="22">
        <v>10.74</v>
      </c>
      <c r="L648" s="22">
        <v>175.35249999999999</v>
      </c>
    </row>
    <row r="649" spans="1:12">
      <c r="A649" s="18" t="s">
        <v>556</v>
      </c>
      <c r="B649" s="19">
        <v>14.8972</v>
      </c>
      <c r="C649" s="20">
        <v>23933.583299999998</v>
      </c>
      <c r="D649" s="21">
        <v>20996.662899999999</v>
      </c>
      <c r="E649" s="21">
        <v>22328.020799999998</v>
      </c>
      <c r="F649" s="86">
        <v>25801.083299999998</v>
      </c>
      <c r="G649" s="21">
        <v>27993.5</v>
      </c>
      <c r="H649" s="21">
        <v>24306.568899999998</v>
      </c>
      <c r="I649" s="22">
        <v>15.08</v>
      </c>
      <c r="J649" s="22">
        <v>5.18</v>
      </c>
      <c r="K649" s="22">
        <v>9.6999999999999993</v>
      </c>
      <c r="L649" s="22">
        <v>173.9136</v>
      </c>
    </row>
    <row r="650" spans="1:12">
      <c r="A650" s="18" t="s">
        <v>557</v>
      </c>
      <c r="B650" s="19">
        <v>5.8400000000000001E-2</v>
      </c>
      <c r="C650" s="20">
        <v>24972.583299999998</v>
      </c>
      <c r="D650" s="21">
        <v>22053.2952</v>
      </c>
      <c r="E650" s="21">
        <v>23073.6479</v>
      </c>
      <c r="F650" s="86">
        <v>28260.487700000001</v>
      </c>
      <c r="G650" s="21">
        <v>32004.331699999999</v>
      </c>
      <c r="H650" s="21">
        <v>25784.352900000002</v>
      </c>
      <c r="I650" s="22">
        <v>7.84</v>
      </c>
      <c r="J650" s="22">
        <v>12.16</v>
      </c>
      <c r="K650" s="22">
        <v>10.56</v>
      </c>
      <c r="L650" s="22">
        <v>174.89269999999999</v>
      </c>
    </row>
    <row r="651" spans="1:12">
      <c r="A651" s="18" t="s">
        <v>701</v>
      </c>
      <c r="B651" s="19">
        <v>0.40639999999999998</v>
      </c>
      <c r="C651" s="20">
        <v>25638.6666</v>
      </c>
      <c r="D651" s="21">
        <v>19508.556400000001</v>
      </c>
      <c r="E651" s="21">
        <v>23069.5</v>
      </c>
      <c r="F651" s="86">
        <v>29116.5</v>
      </c>
      <c r="G651" s="21">
        <v>32993.853000000003</v>
      </c>
      <c r="H651" s="21">
        <v>26226.235100000002</v>
      </c>
      <c r="I651" s="22">
        <v>10.42</v>
      </c>
      <c r="J651" s="22">
        <v>13.65</v>
      </c>
      <c r="K651" s="22">
        <v>10.37</v>
      </c>
      <c r="L651" s="22">
        <v>174.46610000000001</v>
      </c>
    </row>
    <row r="652" spans="1:12">
      <c r="A652" s="18" t="s">
        <v>1250</v>
      </c>
      <c r="B652" s="19">
        <v>0.1084</v>
      </c>
      <c r="C652" s="20">
        <v>25449.025000000001</v>
      </c>
      <c r="D652" s="21">
        <v>20909.4166</v>
      </c>
      <c r="E652" s="21">
        <v>23061.4166</v>
      </c>
      <c r="F652" s="86">
        <v>27560.4097</v>
      </c>
      <c r="G652" s="21">
        <v>29944.393599999999</v>
      </c>
      <c r="H652" s="21">
        <v>25577.055199999999</v>
      </c>
      <c r="I652" s="22">
        <v>6.38</v>
      </c>
      <c r="J652" s="22">
        <v>13.33</v>
      </c>
      <c r="K652" s="22">
        <v>10.64</v>
      </c>
      <c r="L652" s="22">
        <v>174.76840000000001</v>
      </c>
    </row>
    <row r="653" spans="1:12">
      <c r="A653" s="12" t="s">
        <v>559</v>
      </c>
      <c r="B653" s="13">
        <v>0.45929999999999999</v>
      </c>
      <c r="C653" s="14">
        <v>26470.6666</v>
      </c>
      <c r="D653" s="15">
        <v>22156.808000000001</v>
      </c>
      <c r="E653" s="15">
        <v>24042.002199999999</v>
      </c>
      <c r="F653" s="86">
        <v>28340</v>
      </c>
      <c r="G653" s="15">
        <v>30770.427599999999</v>
      </c>
      <c r="H653" s="15">
        <v>26556.501799999998</v>
      </c>
      <c r="I653" s="16">
        <v>11.26</v>
      </c>
      <c r="J653" s="16">
        <v>12.12</v>
      </c>
      <c r="K653" s="16">
        <v>10.79</v>
      </c>
      <c r="L653" s="16">
        <v>173.55959999999999</v>
      </c>
    </row>
    <row r="654" spans="1:12">
      <c r="A654" s="12" t="s">
        <v>1251</v>
      </c>
      <c r="B654" s="13">
        <v>4.4400000000000002E-2</v>
      </c>
      <c r="C654" s="14">
        <v>29096.6666</v>
      </c>
      <c r="D654" s="15">
        <v>18854.149799999999</v>
      </c>
      <c r="E654" s="15">
        <v>20458.430400000001</v>
      </c>
      <c r="F654" s="86">
        <v>33557.611599999997</v>
      </c>
      <c r="G654" s="15">
        <v>41142.939299999998</v>
      </c>
      <c r="H654" s="15">
        <v>28867.4074</v>
      </c>
      <c r="I654" s="16">
        <v>7</v>
      </c>
      <c r="J654" s="16">
        <v>12.52</v>
      </c>
      <c r="K654" s="16">
        <v>11.27</v>
      </c>
      <c r="L654" s="16">
        <v>176.35149999999999</v>
      </c>
    </row>
    <row r="655" spans="1:12">
      <c r="A655" s="12" t="s">
        <v>1252</v>
      </c>
      <c r="B655" s="13">
        <v>0.17019999999999999</v>
      </c>
      <c r="C655" s="14">
        <v>26398.3007</v>
      </c>
      <c r="D655" s="15">
        <v>20949.757600000001</v>
      </c>
      <c r="E655" s="15">
        <v>22636.699700000001</v>
      </c>
      <c r="F655" s="86">
        <v>31358.341199999999</v>
      </c>
      <c r="G655" s="15">
        <v>36598.946799999998</v>
      </c>
      <c r="H655" s="15">
        <v>27685.819800000001</v>
      </c>
      <c r="I655" s="16">
        <v>8.5500000000000007</v>
      </c>
      <c r="J655" s="16">
        <v>12.89</v>
      </c>
      <c r="K655" s="16">
        <v>10.54</v>
      </c>
      <c r="L655" s="16">
        <v>178.08170000000001</v>
      </c>
    </row>
    <row r="656" spans="1:12">
      <c r="A656" s="12" t="s">
        <v>1253</v>
      </c>
      <c r="B656" s="13">
        <v>0.13800000000000001</v>
      </c>
      <c r="C656" s="14">
        <v>30174.4064</v>
      </c>
      <c r="D656" s="15">
        <v>21072.6564</v>
      </c>
      <c r="E656" s="15">
        <v>23789.359700000001</v>
      </c>
      <c r="F656" s="86">
        <v>34557.938900000001</v>
      </c>
      <c r="G656" s="15">
        <v>38252.821799999998</v>
      </c>
      <c r="H656" s="15">
        <v>29615.8145</v>
      </c>
      <c r="I656" s="16">
        <v>8.7899999999999991</v>
      </c>
      <c r="J656" s="16">
        <v>15.75</v>
      </c>
      <c r="K656" s="16">
        <v>10.36</v>
      </c>
      <c r="L656" s="16">
        <v>177.94909999999999</v>
      </c>
    </row>
    <row r="657" spans="1:12">
      <c r="A657" s="12" t="s">
        <v>563</v>
      </c>
      <c r="B657" s="13">
        <v>0.16450000000000001</v>
      </c>
      <c r="C657" s="14">
        <v>30784.178199999998</v>
      </c>
      <c r="D657" s="15">
        <v>18871.1459</v>
      </c>
      <c r="E657" s="15">
        <v>25857.4951</v>
      </c>
      <c r="F657" s="86">
        <v>35582.75</v>
      </c>
      <c r="G657" s="15">
        <v>42330.866099999999</v>
      </c>
      <c r="H657" s="15">
        <v>31335.276099999999</v>
      </c>
      <c r="I657" s="16">
        <v>6.5</v>
      </c>
      <c r="J657" s="16">
        <v>18</v>
      </c>
      <c r="K657" s="16">
        <v>10.85</v>
      </c>
      <c r="L657" s="16">
        <v>173.4933</v>
      </c>
    </row>
    <row r="658" spans="1:12">
      <c r="A658" s="18" t="s">
        <v>1254</v>
      </c>
      <c r="B658" s="19">
        <v>3.3099999999999997E-2</v>
      </c>
      <c r="C658" s="20">
        <v>29440.9391</v>
      </c>
      <c r="D658" s="21">
        <v>16482.415799999999</v>
      </c>
      <c r="E658" s="21">
        <v>16710.584200000001</v>
      </c>
      <c r="F658" s="86">
        <v>34365.756399999998</v>
      </c>
      <c r="G658" s="21">
        <v>45377.484700000001</v>
      </c>
      <c r="H658" s="21">
        <v>28476.1505</v>
      </c>
      <c r="I658" s="22">
        <v>3.69</v>
      </c>
      <c r="J658" s="22">
        <v>13.17</v>
      </c>
      <c r="K658" s="22">
        <v>11.22</v>
      </c>
      <c r="L658" s="22">
        <v>174.70599999999999</v>
      </c>
    </row>
    <row r="659" spans="1:12">
      <c r="A659" s="18" t="s">
        <v>1106</v>
      </c>
      <c r="B659" s="19">
        <v>4.2299999999999997E-2</v>
      </c>
      <c r="C659" s="20">
        <v>27466.9395</v>
      </c>
      <c r="D659" s="21">
        <v>20386.420999999998</v>
      </c>
      <c r="E659" s="21">
        <v>24859.899799999999</v>
      </c>
      <c r="F659" s="86">
        <v>30094.25</v>
      </c>
      <c r="G659" s="21">
        <v>34871.267999999996</v>
      </c>
      <c r="H659" s="21">
        <v>27706.895199999999</v>
      </c>
      <c r="I659" s="22">
        <v>6.31</v>
      </c>
      <c r="J659" s="22">
        <v>14.65</v>
      </c>
      <c r="K659" s="22">
        <v>10.19</v>
      </c>
      <c r="L659" s="22">
        <v>172.87209999999999</v>
      </c>
    </row>
    <row r="660" spans="1:12">
      <c r="A660" s="18" t="s">
        <v>564</v>
      </c>
      <c r="B660" s="19">
        <v>8.8999999999999996E-2</v>
      </c>
      <c r="C660" s="20">
        <v>32621.6309</v>
      </c>
      <c r="D660" s="21">
        <v>24934.818500000001</v>
      </c>
      <c r="E660" s="21">
        <v>29844.129400000002</v>
      </c>
      <c r="F660" s="86">
        <v>40059.8177</v>
      </c>
      <c r="G660" s="21">
        <v>43763.9905</v>
      </c>
      <c r="H660" s="21">
        <v>34123.2716</v>
      </c>
      <c r="I660" s="22">
        <v>7.45</v>
      </c>
      <c r="J660" s="22">
        <v>20.8</v>
      </c>
      <c r="K660" s="22">
        <v>10.98</v>
      </c>
      <c r="L660" s="22">
        <v>173.3372</v>
      </c>
    </row>
    <row r="661" spans="1:12">
      <c r="A661" s="12" t="s">
        <v>565</v>
      </c>
      <c r="B661" s="13">
        <v>7.9699999999999993E-2</v>
      </c>
      <c r="C661" s="14">
        <v>31997.831099999999</v>
      </c>
      <c r="D661" s="15">
        <v>24250.1666</v>
      </c>
      <c r="E661" s="15">
        <v>27865.240399999999</v>
      </c>
      <c r="F661" s="86">
        <v>35000.2376</v>
      </c>
      <c r="G661" s="15">
        <v>40422.813699999999</v>
      </c>
      <c r="H661" s="15">
        <v>31769.3701</v>
      </c>
      <c r="I661" s="16">
        <v>6.22</v>
      </c>
      <c r="J661" s="16">
        <v>17.649999999999999</v>
      </c>
      <c r="K661" s="16">
        <v>10.45</v>
      </c>
      <c r="L661" s="16">
        <v>175.80119999999999</v>
      </c>
    </row>
    <row r="662" spans="1:12">
      <c r="A662" s="12" t="s">
        <v>567</v>
      </c>
      <c r="B662" s="13">
        <v>0.15409999999999999</v>
      </c>
      <c r="C662" s="14">
        <v>29499.3645</v>
      </c>
      <c r="D662" s="15">
        <v>22347.5</v>
      </c>
      <c r="E662" s="15">
        <v>25106.6666</v>
      </c>
      <c r="F662" s="86">
        <v>33792.892399999997</v>
      </c>
      <c r="G662" s="15">
        <v>38274.136599999998</v>
      </c>
      <c r="H662" s="15">
        <v>29667.3887</v>
      </c>
      <c r="I662" s="16">
        <v>8.08</v>
      </c>
      <c r="J662" s="16">
        <v>15.17</v>
      </c>
      <c r="K662" s="16">
        <v>10.26</v>
      </c>
      <c r="L662" s="16">
        <v>175.7946</v>
      </c>
    </row>
    <row r="663" spans="1:12">
      <c r="A663" s="18" t="s">
        <v>568</v>
      </c>
      <c r="B663" s="19">
        <v>4.4499999999999998E-2</v>
      </c>
      <c r="C663" s="20">
        <v>29345.3426</v>
      </c>
      <c r="D663" s="21">
        <v>24911.833299999998</v>
      </c>
      <c r="E663" s="21">
        <v>25444.5393</v>
      </c>
      <c r="F663" s="86">
        <v>36467.813000000002</v>
      </c>
      <c r="G663" s="21">
        <v>38931.608500000002</v>
      </c>
      <c r="H663" s="21">
        <v>30706.3825</v>
      </c>
      <c r="I663" s="22">
        <v>6.48</v>
      </c>
      <c r="J663" s="22">
        <v>17.329999999999998</v>
      </c>
      <c r="K663" s="22">
        <v>10.79</v>
      </c>
      <c r="L663" s="22">
        <v>174.9607</v>
      </c>
    </row>
    <row r="664" spans="1:12">
      <c r="A664" s="18" t="s">
        <v>569</v>
      </c>
      <c r="B664" s="19">
        <v>4.2700000000000002E-2</v>
      </c>
      <c r="C664" s="20">
        <v>31919.833299999998</v>
      </c>
      <c r="D664" s="21">
        <v>23350.501400000001</v>
      </c>
      <c r="E664" s="21">
        <v>28021.633000000002</v>
      </c>
      <c r="F664" s="86">
        <v>34434.073700000001</v>
      </c>
      <c r="G664" s="21">
        <v>37008.042800000003</v>
      </c>
      <c r="H664" s="21">
        <v>30791.335500000001</v>
      </c>
      <c r="I664" s="22">
        <v>10.45</v>
      </c>
      <c r="J664" s="22">
        <v>15.16</v>
      </c>
      <c r="K664" s="22">
        <v>10.24</v>
      </c>
      <c r="L664" s="22">
        <v>175.74690000000001</v>
      </c>
    </row>
    <row r="665" spans="1:12">
      <c r="A665" s="12" t="s">
        <v>571</v>
      </c>
      <c r="B665" s="13">
        <v>1.0159</v>
      </c>
      <c r="C665" s="14">
        <v>29282.462800000001</v>
      </c>
      <c r="D665" s="15">
        <v>22651.333299999998</v>
      </c>
      <c r="E665" s="15">
        <v>25921.432000000001</v>
      </c>
      <c r="F665" s="86">
        <v>33063.840499999998</v>
      </c>
      <c r="G665" s="15">
        <v>36535.447399999997</v>
      </c>
      <c r="H665" s="15">
        <v>29587.171900000001</v>
      </c>
      <c r="I665" s="16">
        <v>8.0500000000000007</v>
      </c>
      <c r="J665" s="16">
        <v>15.37</v>
      </c>
      <c r="K665" s="16">
        <v>10.43</v>
      </c>
      <c r="L665" s="16">
        <v>176.50890000000001</v>
      </c>
    </row>
    <row r="666" spans="1:12">
      <c r="A666" s="18" t="s">
        <v>572</v>
      </c>
      <c r="B666" s="19">
        <v>0.29670000000000002</v>
      </c>
      <c r="C666" s="20">
        <v>29483.9166</v>
      </c>
      <c r="D666" s="21">
        <v>25003.305400000001</v>
      </c>
      <c r="E666" s="21">
        <v>27368.1666</v>
      </c>
      <c r="F666" s="86">
        <v>33306.780400000003</v>
      </c>
      <c r="G666" s="21">
        <v>36166.4061</v>
      </c>
      <c r="H666" s="21">
        <v>30207.224300000002</v>
      </c>
      <c r="I666" s="22">
        <v>8.4499999999999993</v>
      </c>
      <c r="J666" s="22">
        <v>12.7</v>
      </c>
      <c r="K666" s="22">
        <v>10.65</v>
      </c>
      <c r="L666" s="22">
        <v>175.14670000000001</v>
      </c>
    </row>
    <row r="667" spans="1:12">
      <c r="A667" s="18" t="s">
        <v>573</v>
      </c>
      <c r="B667" s="19">
        <v>0.14960000000000001</v>
      </c>
      <c r="C667" s="20">
        <v>28719.083299999998</v>
      </c>
      <c r="D667" s="21">
        <v>23825.5</v>
      </c>
      <c r="E667" s="21">
        <v>25905.833299999998</v>
      </c>
      <c r="F667" s="86">
        <v>31562.368600000002</v>
      </c>
      <c r="G667" s="21">
        <v>34921.696799999998</v>
      </c>
      <c r="H667" s="21">
        <v>28984.6054</v>
      </c>
      <c r="I667" s="22">
        <v>7.03</v>
      </c>
      <c r="J667" s="22">
        <v>17.46</v>
      </c>
      <c r="K667" s="22">
        <v>10.41</v>
      </c>
      <c r="L667" s="22">
        <v>177.48480000000001</v>
      </c>
    </row>
    <row r="668" spans="1:12">
      <c r="A668" s="18" t="s">
        <v>574</v>
      </c>
      <c r="B668" s="19">
        <v>0.2676</v>
      </c>
      <c r="C668" s="20">
        <v>30078.976999999999</v>
      </c>
      <c r="D668" s="21">
        <v>22344.553500000002</v>
      </c>
      <c r="E668" s="21">
        <v>25714.4702</v>
      </c>
      <c r="F668" s="86">
        <v>33437.951300000001</v>
      </c>
      <c r="G668" s="21">
        <v>36473.617400000003</v>
      </c>
      <c r="H668" s="21">
        <v>29875.712500000001</v>
      </c>
      <c r="I668" s="22">
        <v>8.8699999999999992</v>
      </c>
      <c r="J668" s="22">
        <v>17.899999999999999</v>
      </c>
      <c r="K668" s="22">
        <v>10.17</v>
      </c>
      <c r="L668" s="22">
        <v>177.44749999999999</v>
      </c>
    </row>
    <row r="669" spans="1:12">
      <c r="A669" s="12" t="s">
        <v>576</v>
      </c>
      <c r="B669" s="13">
        <v>4.4600000000000001E-2</v>
      </c>
      <c r="C669" s="14">
        <v>28945.6666</v>
      </c>
      <c r="D669" s="15">
        <v>23162.6927</v>
      </c>
      <c r="E669" s="15">
        <v>25513.902099999999</v>
      </c>
      <c r="F669" s="86">
        <v>31089.445299999999</v>
      </c>
      <c r="G669" s="15">
        <v>38516.087599999999</v>
      </c>
      <c r="H669" s="15">
        <v>29241.440200000001</v>
      </c>
      <c r="I669" s="16">
        <v>9.07</v>
      </c>
      <c r="J669" s="16">
        <v>11.98</v>
      </c>
      <c r="K669" s="16">
        <v>10.86</v>
      </c>
      <c r="L669" s="16">
        <v>173.83600000000001</v>
      </c>
    </row>
    <row r="670" spans="1:12">
      <c r="A670" s="18" t="s">
        <v>1107</v>
      </c>
      <c r="B670" s="19">
        <v>3.2300000000000002E-2</v>
      </c>
      <c r="C670" s="20">
        <v>27452.507399999999</v>
      </c>
      <c r="D670" s="21">
        <v>23162.6927</v>
      </c>
      <c r="E670" s="21">
        <v>24526.839499999998</v>
      </c>
      <c r="F670" s="86">
        <v>32297.536</v>
      </c>
      <c r="G670" s="21">
        <v>38613.332900000001</v>
      </c>
      <c r="H670" s="21">
        <v>29033.591100000001</v>
      </c>
      <c r="I670" s="22">
        <v>8.85</v>
      </c>
      <c r="J670" s="22">
        <v>12.79</v>
      </c>
      <c r="K670" s="22">
        <v>11.19</v>
      </c>
      <c r="L670" s="22">
        <v>173.83969999999999</v>
      </c>
    </row>
    <row r="671" spans="1:12">
      <c r="A671" s="12" t="s">
        <v>577</v>
      </c>
      <c r="B671" s="13">
        <v>1.5071000000000001</v>
      </c>
      <c r="C671" s="14">
        <v>25864.3377</v>
      </c>
      <c r="D671" s="15">
        <v>22183.840499999998</v>
      </c>
      <c r="E671" s="15">
        <v>23698.413799999998</v>
      </c>
      <c r="F671" s="86">
        <v>28962.614099999999</v>
      </c>
      <c r="G671" s="15">
        <v>32828.477400000003</v>
      </c>
      <c r="H671" s="15">
        <v>26880.855800000001</v>
      </c>
      <c r="I671" s="16">
        <v>12.38</v>
      </c>
      <c r="J671" s="16">
        <v>8.99</v>
      </c>
      <c r="K671" s="16">
        <v>10.1</v>
      </c>
      <c r="L671" s="16">
        <v>175.32249999999999</v>
      </c>
    </row>
    <row r="672" spans="1:12">
      <c r="A672" s="12" t="s">
        <v>578</v>
      </c>
      <c r="B672" s="13">
        <v>0.1726</v>
      </c>
      <c r="C672" s="14">
        <v>26602.6404</v>
      </c>
      <c r="D672" s="15">
        <v>23144.726500000001</v>
      </c>
      <c r="E672" s="15">
        <v>24376.615900000001</v>
      </c>
      <c r="F672" s="86">
        <v>30563.703300000001</v>
      </c>
      <c r="G672" s="15">
        <v>34677.558100000002</v>
      </c>
      <c r="H672" s="15">
        <v>28001.824199999999</v>
      </c>
      <c r="I672" s="16">
        <v>6.33</v>
      </c>
      <c r="J672" s="16">
        <v>16.649999999999999</v>
      </c>
      <c r="K672" s="16">
        <v>10.25</v>
      </c>
      <c r="L672" s="16">
        <v>176.5112</v>
      </c>
    </row>
    <row r="673" spans="1:12">
      <c r="A673" s="12" t="s">
        <v>579</v>
      </c>
      <c r="B673" s="13">
        <v>3.7499999999999999E-2</v>
      </c>
      <c r="C673" s="14">
        <v>29637.196199999998</v>
      </c>
      <c r="D673" s="15">
        <v>20765.75</v>
      </c>
      <c r="E673" s="15">
        <v>24487.475900000001</v>
      </c>
      <c r="F673" s="86">
        <v>32777.083299999998</v>
      </c>
      <c r="G673" s="15">
        <v>35496.780200000001</v>
      </c>
      <c r="H673" s="15">
        <v>29143.481899999999</v>
      </c>
      <c r="I673" s="16">
        <v>6.39</v>
      </c>
      <c r="J673" s="16">
        <v>14.19</v>
      </c>
      <c r="K673" s="16">
        <v>10.35</v>
      </c>
      <c r="L673" s="16">
        <v>169.86179999999999</v>
      </c>
    </row>
    <row r="674" spans="1:12">
      <c r="A674" s="12" t="s">
        <v>580</v>
      </c>
      <c r="B674" s="13">
        <v>8.2739999999999991</v>
      </c>
      <c r="C674" s="14">
        <v>25291.301800000001</v>
      </c>
      <c r="D674" s="15">
        <v>18064.1895</v>
      </c>
      <c r="E674" s="15">
        <v>20363.818299999999</v>
      </c>
      <c r="F674" s="86">
        <v>30939.1666</v>
      </c>
      <c r="G674" s="15">
        <v>35739.963300000003</v>
      </c>
      <c r="H674" s="15">
        <v>26324.855299999999</v>
      </c>
      <c r="I674" s="16">
        <v>7.18</v>
      </c>
      <c r="J674" s="16">
        <v>13.18</v>
      </c>
      <c r="K674" s="16">
        <v>10.45</v>
      </c>
      <c r="L674" s="16">
        <v>175.28720000000001</v>
      </c>
    </row>
    <row r="675" spans="1:12">
      <c r="A675" s="18" t="s">
        <v>702</v>
      </c>
      <c r="B675" s="19">
        <v>7.0121000000000002</v>
      </c>
      <c r="C675" s="20">
        <v>24569.113300000001</v>
      </c>
      <c r="D675" s="21">
        <v>17971.103599999999</v>
      </c>
      <c r="E675" s="21">
        <v>20034.237499999999</v>
      </c>
      <c r="F675" s="86">
        <v>30288.753499999999</v>
      </c>
      <c r="G675" s="21">
        <v>35116.205800000003</v>
      </c>
      <c r="H675" s="21">
        <v>25778.241699999999</v>
      </c>
      <c r="I675" s="22">
        <v>7.11</v>
      </c>
      <c r="J675" s="22">
        <v>12.66</v>
      </c>
      <c r="K675" s="22">
        <v>10.5</v>
      </c>
      <c r="L675" s="22">
        <v>175.2253</v>
      </c>
    </row>
    <row r="676" spans="1:12">
      <c r="A676" s="18" t="s">
        <v>1108</v>
      </c>
      <c r="B676" s="19">
        <v>6.5600000000000006E-2</v>
      </c>
      <c r="C676" s="20">
        <v>30886.937900000001</v>
      </c>
      <c r="D676" s="21">
        <v>21669.583299999998</v>
      </c>
      <c r="E676" s="21">
        <v>25295.6944</v>
      </c>
      <c r="F676" s="86">
        <v>35405.982400000001</v>
      </c>
      <c r="G676" s="21">
        <v>44185.400999999998</v>
      </c>
      <c r="H676" s="21">
        <v>31810.272300000001</v>
      </c>
      <c r="I676" s="22">
        <v>5.82</v>
      </c>
      <c r="J676" s="22">
        <v>19.55</v>
      </c>
      <c r="K676" s="22">
        <v>10.28</v>
      </c>
      <c r="L676" s="22">
        <v>177.27799999999999</v>
      </c>
    </row>
    <row r="677" spans="1:12">
      <c r="A677" s="12" t="s">
        <v>582</v>
      </c>
      <c r="B677" s="13">
        <v>1.3345</v>
      </c>
      <c r="C677" s="14">
        <v>30405.1666</v>
      </c>
      <c r="D677" s="15">
        <v>22992.1666</v>
      </c>
      <c r="E677" s="15">
        <v>26167.796399999999</v>
      </c>
      <c r="F677" s="86">
        <v>35259.964099999997</v>
      </c>
      <c r="G677" s="15">
        <v>40073.210400000004</v>
      </c>
      <c r="H677" s="15">
        <v>31181.415499999999</v>
      </c>
      <c r="I677" s="16">
        <v>9.91</v>
      </c>
      <c r="J677" s="16">
        <v>14.15</v>
      </c>
      <c r="K677" s="16">
        <v>10.1</v>
      </c>
      <c r="L677" s="16">
        <v>175.57919999999999</v>
      </c>
    </row>
    <row r="678" spans="1:12">
      <c r="A678" s="18" t="s">
        <v>1255</v>
      </c>
      <c r="B678" s="19">
        <v>5.9499999999999997E-2</v>
      </c>
      <c r="C678" s="20">
        <v>22985.491699999999</v>
      </c>
      <c r="D678" s="21">
        <v>19250.3995</v>
      </c>
      <c r="E678" s="21">
        <v>20368.333299999998</v>
      </c>
      <c r="F678" s="86">
        <v>25014.333299999998</v>
      </c>
      <c r="G678" s="21">
        <v>27230.838</v>
      </c>
      <c r="H678" s="21">
        <v>23557.346799999999</v>
      </c>
      <c r="I678" s="22">
        <v>5.52</v>
      </c>
      <c r="J678" s="22">
        <v>13.16</v>
      </c>
      <c r="K678" s="22">
        <v>10.08</v>
      </c>
      <c r="L678" s="22">
        <v>170.10839999999999</v>
      </c>
    </row>
  </sheetData>
  <mergeCells count="16"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  <mergeCell ref="D6:D7"/>
    <mergeCell ref="E6:E7"/>
    <mergeCell ref="F6:F7"/>
    <mergeCell ref="G6:G7"/>
    <mergeCell ref="H6:H7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9D07F-7B06-4D38-8C9F-F534AD43CDA4}">
  <sheetPr>
    <tabColor rgb="FF99CCFF"/>
  </sheetPr>
  <dimension ref="A1:K36"/>
  <sheetViews>
    <sheetView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27.42578125" bestFit="1" customWidth="1"/>
    <col min="2" max="2" width="34.7109375" customWidth="1"/>
    <col min="3" max="3" width="22.7109375" style="34" bestFit="1" customWidth="1"/>
    <col min="4" max="4" width="26.7109375" style="29" bestFit="1" customWidth="1"/>
    <col min="5" max="5" width="33.28515625" style="62" bestFit="1" customWidth="1"/>
    <col min="6" max="6" width="94.140625" bestFit="1" customWidth="1"/>
  </cols>
  <sheetData>
    <row r="1" spans="1:11">
      <c r="A1" s="144"/>
      <c r="B1" s="144"/>
      <c r="C1" s="144"/>
      <c r="D1" s="144"/>
      <c r="E1" s="144"/>
      <c r="F1" s="144"/>
      <c r="G1" s="2"/>
      <c r="I1" s="30"/>
      <c r="J1" s="31"/>
      <c r="K1" s="31"/>
    </row>
    <row r="2" spans="1:11">
      <c r="A2" s="144"/>
      <c r="B2" s="144"/>
      <c r="C2" s="144"/>
      <c r="D2" s="144"/>
      <c r="E2" s="144"/>
      <c r="F2" s="144"/>
      <c r="G2" s="2"/>
      <c r="I2" s="30"/>
      <c r="J2" s="31"/>
      <c r="K2" s="31"/>
    </row>
    <row r="3" spans="1:11">
      <c r="A3" s="144"/>
      <c r="B3" s="144"/>
      <c r="C3" s="144"/>
      <c r="D3" s="144"/>
      <c r="E3" s="144"/>
      <c r="F3" s="144"/>
      <c r="G3" s="2"/>
      <c r="I3" s="30"/>
      <c r="J3" s="31"/>
      <c r="K3" s="31"/>
    </row>
    <row r="4" spans="1:11" ht="21" customHeight="1" thickBot="1">
      <c r="A4" s="224" t="s">
        <v>703</v>
      </c>
      <c r="B4" s="224"/>
      <c r="C4" s="224"/>
      <c r="D4" s="224"/>
      <c r="E4" s="224"/>
      <c r="F4" s="224"/>
    </row>
    <row r="5" spans="1:11" s="74" customFormat="1" ht="30.75" thickBot="1">
      <c r="A5" s="46" t="s">
        <v>26</v>
      </c>
      <c r="B5" s="70" t="s">
        <v>704</v>
      </c>
      <c r="C5" s="71" t="s">
        <v>705</v>
      </c>
      <c r="D5" s="72" t="s">
        <v>27</v>
      </c>
      <c r="E5" s="73" t="s">
        <v>1261</v>
      </c>
      <c r="F5" s="70" t="s">
        <v>706</v>
      </c>
    </row>
    <row r="6" spans="1:11">
      <c r="A6" s="35"/>
      <c r="B6" s="35"/>
      <c r="C6" s="36"/>
      <c r="D6" s="75"/>
      <c r="E6" s="63">
        <f t="shared" ref="E6:E35" si="0">C6</f>
        <v>0</v>
      </c>
      <c r="F6" s="35"/>
    </row>
    <row r="7" spans="1:11">
      <c r="A7" s="28"/>
      <c r="B7" s="28"/>
      <c r="C7" s="33"/>
      <c r="D7" s="75"/>
      <c r="E7" s="63">
        <f t="shared" si="0"/>
        <v>0</v>
      </c>
      <c r="F7" s="28"/>
    </row>
    <row r="8" spans="1:11">
      <c r="A8" s="28"/>
      <c r="B8" s="28"/>
      <c r="C8" s="33"/>
      <c r="D8" s="75"/>
      <c r="E8" s="63">
        <f t="shared" si="0"/>
        <v>0</v>
      </c>
      <c r="F8" s="28"/>
    </row>
    <row r="9" spans="1:11">
      <c r="A9" s="28"/>
      <c r="B9" s="28"/>
      <c r="C9" s="33"/>
      <c r="D9" s="75"/>
      <c r="E9" s="63">
        <f t="shared" si="0"/>
        <v>0</v>
      </c>
      <c r="F9" s="28"/>
    </row>
    <row r="10" spans="1:11">
      <c r="A10" s="28"/>
      <c r="B10" s="28"/>
      <c r="C10" s="33"/>
      <c r="D10" s="75"/>
      <c r="E10" s="63">
        <f t="shared" si="0"/>
        <v>0</v>
      </c>
      <c r="F10" s="28"/>
    </row>
    <row r="11" spans="1:11">
      <c r="A11" s="28"/>
      <c r="B11" s="28"/>
      <c r="C11" s="33"/>
      <c r="D11" s="75"/>
      <c r="E11" s="63">
        <f t="shared" si="0"/>
        <v>0</v>
      </c>
      <c r="F11" s="28"/>
    </row>
    <row r="12" spans="1:11">
      <c r="A12" s="28"/>
      <c r="B12" s="28"/>
      <c r="C12" s="33"/>
      <c r="D12" s="75"/>
      <c r="E12" s="63">
        <f t="shared" si="0"/>
        <v>0</v>
      </c>
      <c r="F12" s="28"/>
    </row>
    <row r="13" spans="1:11">
      <c r="A13" s="28"/>
      <c r="B13" s="28"/>
      <c r="C13" s="33"/>
      <c r="D13" s="75"/>
      <c r="E13" s="63">
        <f t="shared" si="0"/>
        <v>0</v>
      </c>
      <c r="F13" s="28"/>
    </row>
    <row r="14" spans="1:11">
      <c r="A14" s="28"/>
      <c r="B14" s="28"/>
      <c r="C14" s="33"/>
      <c r="D14" s="75"/>
      <c r="E14" s="63">
        <f t="shared" si="0"/>
        <v>0</v>
      </c>
      <c r="F14" s="28"/>
    </row>
    <row r="15" spans="1:11">
      <c r="A15" s="28"/>
      <c r="B15" s="28"/>
      <c r="C15" s="33"/>
      <c r="D15" s="75"/>
      <c r="E15" s="63">
        <f t="shared" si="0"/>
        <v>0</v>
      </c>
      <c r="F15" s="28"/>
    </row>
    <row r="16" spans="1:11">
      <c r="A16" s="28"/>
      <c r="B16" s="28"/>
      <c r="C16" s="33"/>
      <c r="D16" s="75"/>
      <c r="E16" s="63">
        <f t="shared" si="0"/>
        <v>0</v>
      </c>
      <c r="F16" s="28"/>
    </row>
    <row r="17" spans="1:6">
      <c r="A17" s="28"/>
      <c r="B17" s="28"/>
      <c r="C17" s="33"/>
      <c r="D17" s="75"/>
      <c r="E17" s="63">
        <f t="shared" si="0"/>
        <v>0</v>
      </c>
      <c r="F17" s="28"/>
    </row>
    <row r="18" spans="1:6">
      <c r="A18" s="28"/>
      <c r="B18" s="28"/>
      <c r="C18" s="33"/>
      <c r="D18" s="75"/>
      <c r="E18" s="63">
        <f t="shared" si="0"/>
        <v>0</v>
      </c>
      <c r="F18" s="28"/>
    </row>
    <row r="19" spans="1:6">
      <c r="A19" s="28"/>
      <c r="B19" s="28"/>
      <c r="C19" s="33"/>
      <c r="D19" s="75"/>
      <c r="E19" s="63">
        <f t="shared" si="0"/>
        <v>0</v>
      </c>
      <c r="F19" s="28"/>
    </row>
    <row r="20" spans="1:6">
      <c r="A20" s="28"/>
      <c r="B20" s="28"/>
      <c r="C20" s="33"/>
      <c r="D20" s="75"/>
      <c r="E20" s="63">
        <f t="shared" si="0"/>
        <v>0</v>
      </c>
      <c r="F20" s="28"/>
    </row>
    <row r="21" spans="1:6">
      <c r="A21" s="28"/>
      <c r="B21" s="28"/>
      <c r="C21" s="33"/>
      <c r="D21" s="75"/>
      <c r="E21" s="63">
        <f t="shared" si="0"/>
        <v>0</v>
      </c>
      <c r="F21" s="28"/>
    </row>
    <row r="22" spans="1:6">
      <c r="A22" s="28"/>
      <c r="B22" s="28"/>
      <c r="C22" s="33"/>
      <c r="D22" s="75"/>
      <c r="E22" s="63">
        <f t="shared" si="0"/>
        <v>0</v>
      </c>
      <c r="F22" s="28"/>
    </row>
    <row r="23" spans="1:6">
      <c r="A23" s="28"/>
      <c r="B23" s="28"/>
      <c r="C23" s="33"/>
      <c r="D23" s="75"/>
      <c r="E23" s="63">
        <f t="shared" si="0"/>
        <v>0</v>
      </c>
      <c r="F23" s="28"/>
    </row>
    <row r="24" spans="1:6">
      <c r="A24" s="28"/>
      <c r="B24" s="28"/>
      <c r="C24" s="33"/>
      <c r="D24" s="75"/>
      <c r="E24" s="63">
        <f t="shared" si="0"/>
        <v>0</v>
      </c>
      <c r="F24" s="28"/>
    </row>
    <row r="25" spans="1:6">
      <c r="A25" s="28"/>
      <c r="B25" s="28"/>
      <c r="C25" s="33"/>
      <c r="D25" s="75"/>
      <c r="E25" s="63">
        <f t="shared" si="0"/>
        <v>0</v>
      </c>
      <c r="F25" s="28"/>
    </row>
    <row r="26" spans="1:6">
      <c r="A26" s="28"/>
      <c r="B26" s="28"/>
      <c r="C26" s="33"/>
      <c r="D26" s="75"/>
      <c r="E26" s="63">
        <f t="shared" si="0"/>
        <v>0</v>
      </c>
      <c r="F26" s="28"/>
    </row>
    <row r="27" spans="1:6">
      <c r="A27" s="28"/>
      <c r="B27" s="28"/>
      <c r="C27" s="33"/>
      <c r="D27" s="75"/>
      <c r="E27" s="63">
        <f t="shared" si="0"/>
        <v>0</v>
      </c>
      <c r="F27" s="28"/>
    </row>
    <row r="28" spans="1:6">
      <c r="A28" s="28"/>
      <c r="B28" s="28"/>
      <c r="C28" s="33"/>
      <c r="D28" s="75"/>
      <c r="E28" s="63">
        <f t="shared" si="0"/>
        <v>0</v>
      </c>
      <c r="F28" s="28"/>
    </row>
    <row r="29" spans="1:6">
      <c r="A29" s="28"/>
      <c r="B29" s="28"/>
      <c r="C29" s="33"/>
      <c r="D29" s="75"/>
      <c r="E29" s="63">
        <f t="shared" si="0"/>
        <v>0</v>
      </c>
      <c r="F29" s="28"/>
    </row>
    <row r="30" spans="1:6">
      <c r="A30" s="28"/>
      <c r="B30" s="28"/>
      <c r="C30" s="33"/>
      <c r="D30" s="75"/>
      <c r="E30" s="63">
        <f t="shared" si="0"/>
        <v>0</v>
      </c>
      <c r="F30" s="28"/>
    </row>
    <row r="31" spans="1:6">
      <c r="A31" s="28"/>
      <c r="B31" s="28"/>
      <c r="C31" s="33"/>
      <c r="D31" s="75"/>
      <c r="E31" s="63">
        <f t="shared" si="0"/>
        <v>0</v>
      </c>
      <c r="F31" s="28"/>
    </row>
    <row r="32" spans="1:6">
      <c r="A32" s="28"/>
      <c r="B32" s="28"/>
      <c r="C32" s="33"/>
      <c r="D32" s="75"/>
      <c r="E32" s="63">
        <f t="shared" si="0"/>
        <v>0</v>
      </c>
      <c r="F32" s="28"/>
    </row>
    <row r="33" spans="1:6">
      <c r="A33" s="28"/>
      <c r="B33" s="28"/>
      <c r="C33" s="33"/>
      <c r="D33" s="75"/>
      <c r="E33" s="63">
        <f t="shared" si="0"/>
        <v>0</v>
      </c>
      <c r="F33" s="28"/>
    </row>
    <row r="34" spans="1:6">
      <c r="A34" s="28"/>
      <c r="B34" s="28"/>
      <c r="C34" s="33"/>
      <c r="D34" s="75"/>
      <c r="E34" s="63">
        <f t="shared" si="0"/>
        <v>0</v>
      </c>
      <c r="F34" s="28"/>
    </row>
    <row r="35" spans="1:6">
      <c r="A35" s="28"/>
      <c r="B35" s="28"/>
      <c r="C35" s="33"/>
      <c r="D35" s="75"/>
      <c r="E35" s="63">
        <f t="shared" si="0"/>
        <v>0</v>
      </c>
      <c r="F35" s="28"/>
    </row>
    <row r="36" spans="1:6">
      <c r="A36" s="225" t="s">
        <v>707</v>
      </c>
      <c r="B36" s="226"/>
      <c r="C36" s="226"/>
      <c r="D36" s="65"/>
      <c r="E36" s="64">
        <f>SUM(E6:E35)</f>
        <v>0</v>
      </c>
      <c r="F36" s="44"/>
    </row>
  </sheetData>
  <mergeCells count="3">
    <mergeCell ref="A4:F4"/>
    <mergeCell ref="A1:F3"/>
    <mergeCell ref="A36:C36"/>
  </mergeCells>
  <dataValidations count="1">
    <dataValidation type="whole" operator="greaterThanOrEqual" allowBlank="1" showInputMessage="1" showErrorMessage="1" sqref="C6:C35 E6:E35" xr:uid="{002AE612-783B-43BE-9ED1-BE9F439A7811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A100D9-7761-48A7-B717-9250F2E6C134}">
          <x14:formula1>
            <xm:f>'PRVNÍ KROK - vyplnit Subjekty'!$B$5:$B$9</xm:f>
          </x14:formula1>
          <xm:sqref>A6:A35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E8E57-B36A-4195-ACA6-DEA53DE0F671}">
  <sheetPr>
    <tabColor theme="1"/>
  </sheetPr>
  <dimension ref="A1:K26"/>
  <sheetViews>
    <sheetView workbookViewId="0">
      <selection activeCell="E9" sqref="E9"/>
    </sheetView>
  </sheetViews>
  <sheetFormatPr defaultColWidth="9.28515625" defaultRowHeight="15"/>
  <cols>
    <col min="1" max="1" width="61.28515625" style="39" customWidth="1"/>
    <col min="2" max="2" width="20.42578125" style="62" customWidth="1"/>
    <col min="3" max="3" width="10.7109375" customWidth="1"/>
    <col min="4" max="4" width="30.85546875" customWidth="1"/>
    <col min="5" max="5" width="33.7109375" customWidth="1"/>
    <col min="6" max="6" width="20.7109375" customWidth="1"/>
    <col min="7" max="7" width="24.7109375" customWidth="1"/>
    <col min="8" max="8" width="10.7109375" customWidth="1"/>
    <col min="9" max="9" width="162.28515625" customWidth="1"/>
    <col min="10" max="245" width="15" customWidth="1"/>
  </cols>
  <sheetData>
    <row r="1" spans="1:11">
      <c r="A1" s="144"/>
      <c r="B1" s="144"/>
      <c r="C1" s="144"/>
      <c r="D1" s="144"/>
      <c r="E1" s="144"/>
      <c r="F1" s="144"/>
      <c r="G1" s="144"/>
      <c r="J1" s="31"/>
      <c r="K1" s="31"/>
    </row>
    <row r="2" spans="1:11">
      <c r="A2" s="144"/>
      <c r="B2" s="144"/>
      <c r="C2" s="144"/>
      <c r="D2" s="144"/>
      <c r="E2" s="144"/>
      <c r="F2" s="144"/>
      <c r="G2" s="144"/>
      <c r="J2" s="31"/>
      <c r="K2" s="31"/>
    </row>
    <row r="3" spans="1:11">
      <c r="A3" s="144"/>
      <c r="B3" s="144"/>
      <c r="C3" s="144"/>
      <c r="D3" s="144"/>
      <c r="E3" s="144"/>
      <c r="F3" s="144"/>
      <c r="G3" s="144"/>
      <c r="J3" s="31"/>
      <c r="K3" s="31"/>
    </row>
    <row r="4" spans="1:11">
      <c r="A4" s="234" t="s">
        <v>708</v>
      </c>
      <c r="B4" s="234"/>
      <c r="C4" s="121"/>
      <c r="D4" s="233" t="s">
        <v>709</v>
      </c>
      <c r="E4" s="233"/>
      <c r="F4" s="233"/>
      <c r="G4" s="233"/>
      <c r="H4" s="37"/>
    </row>
    <row r="5" spans="1:11">
      <c r="A5" s="235" t="s">
        <v>710</v>
      </c>
      <c r="B5" s="237">
        <f>B7+B20</f>
        <v>0</v>
      </c>
      <c r="C5" s="122"/>
      <c r="D5" s="239" t="s">
        <v>1259</v>
      </c>
      <c r="E5" s="240"/>
      <c r="F5" s="245">
        <f>IFERROR(B8/B7,0)</f>
        <v>0</v>
      </c>
      <c r="G5" s="246"/>
      <c r="H5" s="37"/>
      <c r="I5" s="94"/>
    </row>
    <row r="6" spans="1:11">
      <c r="A6" s="236"/>
      <c r="B6" s="238"/>
      <c r="C6" s="122"/>
      <c r="D6" s="241"/>
      <c r="E6" s="242"/>
      <c r="F6" s="247"/>
      <c r="G6" s="248"/>
      <c r="I6" s="95" t="s">
        <v>1262</v>
      </c>
    </row>
    <row r="7" spans="1:11">
      <c r="A7" s="123" t="s">
        <v>1257</v>
      </c>
      <c r="B7" s="124">
        <f>B8+B14</f>
        <v>0</v>
      </c>
      <c r="C7" s="122"/>
      <c r="D7" s="243"/>
      <c r="E7" s="244"/>
      <c r="F7" s="249"/>
      <c r="G7" s="250"/>
      <c r="I7" s="94"/>
    </row>
    <row r="8" spans="1:11">
      <c r="A8" s="125" t="s">
        <v>703</v>
      </c>
      <c r="B8" s="126">
        <f>SUM(B9:B13)</f>
        <v>0</v>
      </c>
      <c r="C8" s="122"/>
      <c r="D8" s="127" t="s">
        <v>711</v>
      </c>
      <c r="E8" s="128" t="s">
        <v>712</v>
      </c>
      <c r="F8" s="127" t="s">
        <v>713</v>
      </c>
      <c r="G8" s="127" t="s">
        <v>714</v>
      </c>
      <c r="I8" s="45"/>
    </row>
    <row r="9" spans="1:11">
      <c r="A9" s="129">
        <f>'PRVNÍ KROK - vyplnit Subjekty'!B5</f>
        <v>0</v>
      </c>
      <c r="B9" s="130">
        <f>ROUND(SUMIFS('Externí služby'!E6:E35,'Externí služby'!A6:A35,A9),0)</f>
        <v>0</v>
      </c>
      <c r="C9" s="122"/>
      <c r="D9" s="129">
        <f>'PRVNÍ KROK - vyplnit Subjekty'!B5</f>
        <v>0</v>
      </c>
      <c r="E9" s="143"/>
      <c r="F9" s="131">
        <f>SUMIFS(B8:B26,A8:A26,D9)</f>
        <v>0</v>
      </c>
      <c r="G9" s="132">
        <f>IFERROR(F9/B5,0)</f>
        <v>0</v>
      </c>
      <c r="I9" s="67" t="s">
        <v>715</v>
      </c>
    </row>
    <row r="10" spans="1:11">
      <c r="A10" s="129">
        <f>'PRVNÍ KROK - vyplnit Subjekty'!B6</f>
        <v>0</v>
      </c>
      <c r="B10" s="130">
        <f>ROUND(SUMIFS('Externí služby'!E6:E35,'Externí služby'!A6:A35,A10),0)</f>
        <v>0</v>
      </c>
      <c r="C10" s="122"/>
      <c r="D10" s="129">
        <f>'PRVNÍ KROK - vyplnit Subjekty'!B6</f>
        <v>0</v>
      </c>
      <c r="E10" s="143"/>
      <c r="F10" s="133">
        <f>SUMIFS(B8:B26,A8:A26,D10)</f>
        <v>0</v>
      </c>
      <c r="G10" s="132">
        <f>IFERROR(F10/B5,0)</f>
        <v>0</v>
      </c>
      <c r="I10" s="39"/>
    </row>
    <row r="11" spans="1:11" ht="15" customHeight="1">
      <c r="A11" s="129">
        <f>'PRVNÍ KROK - vyplnit Subjekty'!B7</f>
        <v>0</v>
      </c>
      <c r="B11" s="130">
        <f>ROUND(SUMIFS('Externí služby'!E6:E35,'Externí služby'!A6:A35,A11),0)</f>
        <v>0</v>
      </c>
      <c r="C11" s="122"/>
      <c r="D11" s="129">
        <f>'PRVNÍ KROK - vyplnit Subjekty'!B7</f>
        <v>0</v>
      </c>
      <c r="E11" s="143"/>
      <c r="F11" s="133">
        <f>SUMIFS(B8:B26,A8:A26,D11)</f>
        <v>0</v>
      </c>
      <c r="G11" s="132">
        <f>IFERROR(F11/B5,0)</f>
        <v>0</v>
      </c>
      <c r="I11" s="228" t="s">
        <v>716</v>
      </c>
    </row>
    <row r="12" spans="1:11">
      <c r="A12" s="129">
        <f>'PRVNÍ KROK - vyplnit Subjekty'!B8</f>
        <v>0</v>
      </c>
      <c r="B12" s="130">
        <f>ROUND(SUMIFS('Externí služby'!E6:E35,'Externí služby'!A6:A35,A12),0)</f>
        <v>0</v>
      </c>
      <c r="C12" s="122"/>
      <c r="D12" s="129">
        <f>'PRVNÍ KROK - vyplnit Subjekty'!B8</f>
        <v>0</v>
      </c>
      <c r="E12" s="143"/>
      <c r="F12" s="133">
        <f>SUMIFS(B8:B26,A8:A26,D12)</f>
        <v>0</v>
      </c>
      <c r="G12" s="132">
        <f>IFERROR(F12/B5,0)</f>
        <v>0</v>
      </c>
      <c r="I12" s="229"/>
    </row>
    <row r="13" spans="1:11">
      <c r="A13" s="129">
        <f>'PRVNÍ KROK - vyplnit Subjekty'!B9</f>
        <v>0</v>
      </c>
      <c r="B13" s="130">
        <f>ROUND(SUMIFS('Externí služby'!E6:E35,'Externí služby'!A6:A35,A13),0)</f>
        <v>0</v>
      </c>
      <c r="C13" s="122"/>
      <c r="D13" s="129">
        <f>'PRVNÍ KROK - vyplnit Subjekty'!B9</f>
        <v>0</v>
      </c>
      <c r="E13" s="143"/>
      <c r="F13" s="133">
        <f>SUMIFS(B8:B26,A8:A26,D13)</f>
        <v>0</v>
      </c>
      <c r="G13" s="132">
        <f>IFERROR(F13/B5,0)</f>
        <v>0</v>
      </c>
      <c r="I13" s="230"/>
    </row>
    <row r="14" spans="1:11">
      <c r="A14" s="125" t="s">
        <v>1256</v>
      </c>
      <c r="B14" s="126">
        <f>SUM(B15:B19)</f>
        <v>0</v>
      </c>
      <c r="C14" s="122"/>
      <c r="D14" s="122"/>
      <c r="E14" s="122"/>
      <c r="F14" s="122"/>
      <c r="G14" s="122"/>
      <c r="I14" s="68"/>
    </row>
    <row r="15" spans="1:11" ht="15" customHeight="1">
      <c r="A15" s="129">
        <f>'PRVNÍ KROK - vyplnit Subjekty'!B5</f>
        <v>0</v>
      </c>
      <c r="B15" s="130">
        <f>ROUND(SUMIFS('Osobní náklady'!K7:K56,'Osobní náklady'!B7:B56,A15),0)</f>
        <v>0</v>
      </c>
      <c r="C15" s="122"/>
      <c r="D15" s="134" t="s">
        <v>717</v>
      </c>
      <c r="E15" s="135"/>
      <c r="F15" s="136" t="s">
        <v>718</v>
      </c>
      <c r="G15" s="136" t="s">
        <v>719</v>
      </c>
      <c r="I15" s="231" t="s">
        <v>720</v>
      </c>
    </row>
    <row r="16" spans="1:11" ht="15" customHeight="1">
      <c r="A16" s="129">
        <f>'PRVNÍ KROK - vyplnit Subjekty'!B6</f>
        <v>0</v>
      </c>
      <c r="B16" s="130">
        <f>ROUND(SUMIFS('Osobní náklady'!K7:K56,'Osobní náklady'!B7:B56,A16),0)</f>
        <v>0</v>
      </c>
      <c r="C16" s="122"/>
      <c r="D16" s="129">
        <f>'PRVNÍ KROK - vyplnit Subjekty'!B5</f>
        <v>0</v>
      </c>
      <c r="E16" s="137">
        <f>B9+B15+B22</f>
        <v>0</v>
      </c>
      <c r="F16" s="138">
        <f>IF(E9="Malý podnik bez bonifikace",45%,0)+IF(E9="Malý podnik s účinnou spoluprací",60%,0)+IF(E9="Střední podnik bez bonifikace",35%,0)+IF(E9="Střední podnik s účinnou spoluprací",50%,0)+IF(E9="Small mid-cap bez bonifikace",25%,0)+IF(E9="Small mid-cap s účinnou spoluprací",40%,0)+IF(E9="Mid-cap bez bonifikace",25%,0)+IF(E9="Mid-cap s účinnou spoluprací",40%,0)+IF(E9="Velký podnik s účinnou spoluprací",40%,0)</f>
        <v>0</v>
      </c>
      <c r="G16" s="137">
        <f>E16*F16</f>
        <v>0</v>
      </c>
      <c r="I16" s="232"/>
    </row>
    <row r="17" spans="1:9" ht="15" customHeight="1">
      <c r="A17" s="129">
        <f>'PRVNÍ KROK - vyplnit Subjekty'!B7</f>
        <v>0</v>
      </c>
      <c r="B17" s="130">
        <f>ROUND(SUMIFS('Osobní náklady'!K7:K56,'Osobní náklady'!B7:B56,A17),0)</f>
        <v>0</v>
      </c>
      <c r="C17" s="122"/>
      <c r="D17" s="129">
        <f>'PRVNÍ KROK - vyplnit Subjekty'!B6</f>
        <v>0</v>
      </c>
      <c r="E17" s="137">
        <f t="shared" ref="E17:E20" si="0">B10+B16+B23</f>
        <v>0</v>
      </c>
      <c r="F17" s="138">
        <f>IF(E10="Malý podnik bez bonifikace",45%,0)+IF(E10="Malý podnik s účinnou spoluprací",60%,0)+IF(E10="Střední podnik bez bonifikace",35%,0)+IF(E10="Střední podnik s účinnou spoluprací",50%,0)+IF(E10="Small mid-cap bez bonifikace",25%,0)+IF(E10="Small mid-cap s účinnou spoluprací",40%,0)+IF(E10="Mid-cap bez bonifikace",25%,0)+IF(E10="Mid-cap s účinnou spoluprací",40%,0)+IF(E10="Velký podnik s účinnou spoluprací",40%,0)+IF(E10="Výzkumná organizace",85%,0)</f>
        <v>0</v>
      </c>
      <c r="G17" s="137">
        <f>E17*F17</f>
        <v>0</v>
      </c>
      <c r="I17" s="69"/>
    </row>
    <row r="18" spans="1:9" ht="15" customHeight="1">
      <c r="A18" s="129">
        <f>'PRVNÍ KROK - vyplnit Subjekty'!B8</f>
        <v>0</v>
      </c>
      <c r="B18" s="130">
        <f>ROUND(SUMIFS('Osobní náklady'!K7:K56,'Osobní náklady'!B7:B56,A18),0)</f>
        <v>0</v>
      </c>
      <c r="C18" s="122"/>
      <c r="D18" s="129">
        <f>'PRVNÍ KROK - vyplnit Subjekty'!B7</f>
        <v>0</v>
      </c>
      <c r="E18" s="137">
        <f t="shared" si="0"/>
        <v>0</v>
      </c>
      <c r="F18" s="138">
        <f>IF(E11="Malý podnik bez bonifikace",45%,0)+IF(E11="Malý podnik s účinnou spoluprací",60%,0)+IF(E11="Střední podnik bez bonifikace",35%,0)+IF(E11="Střední podnik s účinnou spoluprací",50%,0)+IF(E11="Small mid-cap bez bonifikace",25%,0)+IF(E11="Small mid-cap s účinnou spoluprací",40%,0)+IF(E11="Mid-cap bez bonifikace",25%,0)+IF(E11="Mid-cap s účinnou spoluprací",40%,0)+IF(E11="Velký podnik s účinnou spoluprací",40%,0)+IF(E11="Výzkumná organizace",85%,0)</f>
        <v>0</v>
      </c>
      <c r="G18" s="137">
        <f>E18*F18</f>
        <v>0</v>
      </c>
      <c r="I18" s="227" t="s">
        <v>733</v>
      </c>
    </row>
    <row r="19" spans="1:9" ht="15" customHeight="1">
      <c r="A19" s="129">
        <f>'PRVNÍ KROK - vyplnit Subjekty'!B9</f>
        <v>0</v>
      </c>
      <c r="B19" s="130">
        <f>ROUND(SUMIFS('Osobní náklady'!K7:K56,'Osobní náklady'!B7:B56,A19),0)</f>
        <v>0</v>
      </c>
      <c r="C19" s="122"/>
      <c r="D19" s="129">
        <f>'PRVNÍ KROK - vyplnit Subjekty'!B8</f>
        <v>0</v>
      </c>
      <c r="E19" s="137">
        <f t="shared" si="0"/>
        <v>0</v>
      </c>
      <c r="F19" s="138">
        <f>IF(E12="Malý podnik bez bonifikace",45%,0)+IF(E12="Malý podnik s účinnou spoluprací",60%,0)+IF(E12="Střední podnik bez bonifikace",35%,0)+IF(E12="Střední podnik s účinnou spoluprací",50%,0)+IF(E12="Small mid-cap bez bonifikace",25%,0)+IF(E12="Small mid-cap s účinnou spoluprací",40%,0)+IF(E12="Mid-cap bez bonifikace",25%,0)+IF(E12="Mid-cap s účinnou spoluprací",40%,0)+IF(E12="Velký podnik s účinnou spoluprací",40%,0)+IF(E12="Výzkumná organizace",85%,0)</f>
        <v>0</v>
      </c>
      <c r="G19" s="137">
        <f>E19*F19</f>
        <v>0</v>
      </c>
      <c r="I19" s="227"/>
    </row>
    <row r="20" spans="1:9" ht="15" customHeight="1">
      <c r="A20" s="123" t="s">
        <v>1258</v>
      </c>
      <c r="B20" s="124">
        <f>B21</f>
        <v>0</v>
      </c>
      <c r="C20" s="122"/>
      <c r="D20" s="129">
        <f>'PRVNÍ KROK - vyplnit Subjekty'!B9</f>
        <v>0</v>
      </c>
      <c r="E20" s="137">
        <f t="shared" si="0"/>
        <v>0</v>
      </c>
      <c r="F20" s="138">
        <f>IF(E13="Malý podnik bez bonifikace",45%,0)+IF(E13="Malý podnik s účinnou spoluprací",60%,0)+IF(E13="Střední podnik bez bonifikace",35%,0)+IF(E13="Střední podnik s účinnou spoluprací",50%,0)+IF(E13="Small mid-cap bez bonifikace",25%,0)+IF(E13="Small mid-cap s účinnou spoluprací",40%,0)+IF(E13="Mid-cap bez bonifikace",25%,0)+IF(E13="Mid-cap s účinnou spoluprací",40%,0)+IF(E13="Velký podnik s účinnou spoluprací",40%,0)+IF(E13="Výzkumná organizace",85%,0)</f>
        <v>0</v>
      </c>
      <c r="G20" s="137">
        <f>E20*F20</f>
        <v>0</v>
      </c>
      <c r="I20" s="227"/>
    </row>
    <row r="21" spans="1:9">
      <c r="A21" s="125" t="s">
        <v>1260</v>
      </c>
      <c r="B21" s="126">
        <f>SUM(B22:B26)</f>
        <v>0</v>
      </c>
      <c r="C21" s="122"/>
      <c r="D21" s="139" t="s">
        <v>707</v>
      </c>
      <c r="E21" s="140">
        <f>SUM(E16:E20)</f>
        <v>0</v>
      </c>
      <c r="F21" s="141"/>
      <c r="G21" s="140">
        <f>SUM(G16:G19)</f>
        <v>0</v>
      </c>
    </row>
    <row r="22" spans="1:9">
      <c r="A22" s="129">
        <f>'PRVNÍ KROK - vyplnit Subjekty'!B5</f>
        <v>0</v>
      </c>
      <c r="B22" s="130">
        <f>(B9+B15)*0.2</f>
        <v>0</v>
      </c>
      <c r="C22" s="122"/>
      <c r="D22" s="142"/>
      <c r="E22" s="142"/>
      <c r="F22" s="142"/>
      <c r="G22" s="142"/>
    </row>
    <row r="23" spans="1:9">
      <c r="A23" s="129">
        <f>'PRVNÍ KROK - vyplnit Subjekty'!B6</f>
        <v>0</v>
      </c>
      <c r="B23" s="130">
        <f t="shared" ref="B23:B26" si="1">(B10+B16)*0.2</f>
        <v>0</v>
      </c>
      <c r="C23" s="122"/>
      <c r="D23" s="122"/>
      <c r="E23" s="122"/>
      <c r="F23" s="122"/>
      <c r="G23" s="122"/>
    </row>
    <row r="24" spans="1:9">
      <c r="A24" s="129">
        <f>'PRVNÍ KROK - vyplnit Subjekty'!B7</f>
        <v>0</v>
      </c>
      <c r="B24" s="130">
        <f t="shared" si="1"/>
        <v>0</v>
      </c>
      <c r="C24" s="122"/>
      <c r="D24" s="122"/>
      <c r="E24" s="122"/>
      <c r="F24" s="122"/>
      <c r="G24" s="122"/>
    </row>
    <row r="25" spans="1:9">
      <c r="A25" s="129">
        <f>'PRVNÍ KROK - vyplnit Subjekty'!B8</f>
        <v>0</v>
      </c>
      <c r="B25" s="130">
        <f t="shared" si="1"/>
        <v>0</v>
      </c>
      <c r="C25" s="122"/>
      <c r="D25" s="122"/>
      <c r="E25" s="122"/>
      <c r="F25" s="122"/>
      <c r="G25" s="122"/>
    </row>
    <row r="26" spans="1:9">
      <c r="A26" s="129">
        <f>'PRVNÍ KROK - vyplnit Subjekty'!B9</f>
        <v>0</v>
      </c>
      <c r="B26" s="130">
        <f t="shared" si="1"/>
        <v>0</v>
      </c>
      <c r="C26" s="122"/>
      <c r="D26" s="122"/>
      <c r="E26" s="122"/>
      <c r="F26" s="122"/>
      <c r="G26" s="122"/>
    </row>
  </sheetData>
  <sheetProtection algorithmName="SHA-512" hashValue="g0EyLm3fDx/AaBogY8YZd+h9St3wuiBEQwMArBWlVwYpMk45GR2k41hi/W3NfiHfvXA9ltnwsg532pPNS9T2fw==" saltValue="Uxywm8VAoy+zcgMjIyVtIA==" spinCount="100000" sheet="1" objects="1" scenarios="1"/>
  <mergeCells count="10">
    <mergeCell ref="I18:I20"/>
    <mergeCell ref="I11:I13"/>
    <mergeCell ref="I15:I16"/>
    <mergeCell ref="A1:G3"/>
    <mergeCell ref="D4:G4"/>
    <mergeCell ref="A4:B4"/>
    <mergeCell ref="A5:A6"/>
    <mergeCell ref="B5:B6"/>
    <mergeCell ref="D5:E7"/>
    <mergeCell ref="F5:G7"/>
  </mergeCells>
  <phoneticPr fontId="2" type="noConversion"/>
  <conditionalFormatting sqref="F5">
    <cfRule type="cellIs" dxfId="1" priority="4" operator="greaterThan">
      <formula>0.4</formula>
    </cfRule>
    <cfRule type="cellIs" dxfId="0" priority="6" operator="lessThanOrEqual">
      <formula>0.4</formula>
    </cfRule>
  </conditionalFormatting>
  <conditionalFormatting sqref="G9:G13">
    <cfRule type="dataBar" priority="1">
      <dataBar>
        <cfvo type="min"/>
        <cfvo type="max"/>
        <color rgb="FF99CCFF"/>
      </dataBar>
      <extLst>
        <ext xmlns:x14="http://schemas.microsoft.com/office/spreadsheetml/2009/9/main" uri="{B025F937-C7B1-47D3-B67F-A62EFF666E3E}">
          <x14:id>{E8A9B5D7-4A57-4972-96B6-87925F983DE7}</x14:id>
        </ext>
      </extLst>
    </cfRule>
  </conditionalFormatting>
  <dataValidations count="1">
    <dataValidation type="whole" operator="greaterThanOrEqual" allowBlank="1" showInputMessage="1" showErrorMessage="1" sqref="B9:B13 B15:B19" xr:uid="{35724863-576C-463E-917D-ADE9A743B760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A9B5D7-4A57-4972-96B6-87925F983D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G9:G13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57F41F0-44EB-449F-A6F1-4BACF470BFDA}">
          <x14:formula1>
            <xm:f>Pomůcka!$C$1:$C$11</xm:f>
          </x14:formula1>
          <xm:sqref>E10:E13</xm:sqref>
        </x14:dataValidation>
        <x14:dataValidation type="list" allowBlank="1" showInputMessage="1" showErrorMessage="1" xr:uid="{FC8321EE-52AF-4C14-9D0D-CB33A9BD5802}">
          <x14:formula1>
            <xm:f>Pomůcka!$C$1:$C$9</xm:f>
          </x14:formula1>
          <xm:sqref>E9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FF5DD-7B73-486E-97D7-01B2D22CC816}">
  <dimension ref="A1:C11"/>
  <sheetViews>
    <sheetView workbookViewId="0">
      <selection activeCell="C13" sqref="C13"/>
    </sheetView>
  </sheetViews>
  <sheetFormatPr defaultRowHeight="15"/>
  <cols>
    <col min="3" max="3" width="31.42578125" bestFit="1" customWidth="1"/>
  </cols>
  <sheetData>
    <row r="1" spans="1:3">
      <c r="A1" s="29">
        <v>0.85</v>
      </c>
      <c r="B1" s="29"/>
      <c r="C1" t="s">
        <v>721</v>
      </c>
    </row>
    <row r="2" spans="1:3">
      <c r="A2" s="29">
        <v>0.6</v>
      </c>
      <c r="B2" s="29"/>
      <c r="C2" t="s">
        <v>722</v>
      </c>
    </row>
    <row r="3" spans="1:3">
      <c r="A3" s="29">
        <v>0.5</v>
      </c>
      <c r="B3" s="29"/>
      <c r="C3" t="s">
        <v>723</v>
      </c>
    </row>
    <row r="4" spans="1:3">
      <c r="A4" s="29">
        <v>0.45</v>
      </c>
      <c r="B4" s="29"/>
      <c r="C4" t="s">
        <v>724</v>
      </c>
    </row>
    <row r="5" spans="1:3">
      <c r="A5" s="29">
        <v>0.4</v>
      </c>
      <c r="B5" s="29"/>
      <c r="C5" t="s">
        <v>725</v>
      </c>
    </row>
    <row r="6" spans="1:3">
      <c r="A6" s="29">
        <v>0.35</v>
      </c>
      <c r="B6" s="29"/>
      <c r="C6" t="s">
        <v>726</v>
      </c>
    </row>
    <row r="7" spans="1:3">
      <c r="A7" s="29">
        <v>0.25</v>
      </c>
      <c r="B7" s="29"/>
      <c r="C7" t="s">
        <v>727</v>
      </c>
    </row>
    <row r="8" spans="1:3">
      <c r="A8" s="29"/>
      <c r="B8" s="29"/>
      <c r="C8" t="s">
        <v>728</v>
      </c>
    </row>
    <row r="9" spans="1:3">
      <c r="A9" s="29"/>
      <c r="B9" s="29"/>
      <c r="C9" t="s">
        <v>729</v>
      </c>
    </row>
    <row r="10" spans="1:3">
      <c r="A10" s="29"/>
      <c r="B10" s="29"/>
      <c r="C10" t="s">
        <v>730</v>
      </c>
    </row>
    <row r="11" spans="1:3">
      <c r="A11" s="29"/>
      <c r="B11" s="29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lliumSigner xmlns="0ccbd45e-a229-4bce-9265-cc4149b21652">
      <Url xsi:nil="true"/>
      <Description xsi:nil="true"/>
    </AlliumSigner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8" ma:contentTypeDescription="Vytvoří nový dokument" ma:contentTypeScope="" ma:versionID="31b0bb048a6f1177df15bdfced41d836">
  <xsd:schema xmlns:xsd="http://www.w3.org/2001/XMLSchema" xmlns:xs="http://www.w3.org/2001/XMLSchema" xmlns:p="http://schemas.microsoft.com/office/2006/metadata/properties" xmlns:ns1="http://schemas.microsoft.com/sharepoint/v3" xmlns:ns2="0ccbd45e-a229-4bce-9265-cc4149b21652" xmlns:ns3="94c73014-2d47-4464-8eda-064c5291faa3" targetNamespace="http://schemas.microsoft.com/office/2006/metadata/properties" ma:root="true" ma:fieldsID="e5f31e0a300ff91883666db2b039cdf0" ns1:_="" ns2:_="" ns3:_="">
    <xsd:import namespace="http://schemas.microsoft.com/sharepoint/v3"/>
    <xsd:import namespace="0ccbd45e-a229-4bce-9265-cc4149b21652"/>
    <xsd:import namespace="94c73014-2d47-4464-8eda-064c5291faa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2:AlliumSigner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8477020-b841-4cd1-b88c-4845da3ed680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liumSigner" ma:index="21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A67CF4-3106-4070-951B-9FF34C6948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6FAB99-893F-4874-B448-6ACD0383AB9B}">
  <ds:schemaRefs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d59be6ce-dee8-4cca-834b-8a5dd88cf902"/>
    <ds:schemaRef ds:uri="http://schemas.microsoft.com/sharepoint/v3"/>
    <ds:schemaRef ds:uri="0ccbd45e-a229-4bce-9265-cc4149b21652"/>
    <ds:schemaRef ds:uri="94c73014-2d47-4464-8eda-064c5291faa3"/>
  </ds:schemaRefs>
</ds:datastoreItem>
</file>

<file path=customXml/itemProps3.xml><?xml version="1.0" encoding="utf-8"?>
<ds:datastoreItem xmlns:ds="http://schemas.openxmlformats.org/officeDocument/2006/customXml" ds:itemID="{23B4C0CB-D2C6-4ABC-8BB2-65EF5DE0E4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ccbd45e-a229-4bce-9265-cc4149b21652"/>
    <ds:schemaRef ds:uri="94c73014-2d47-4464-8eda-064c5291fa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Úvodní strana</vt:lpstr>
      <vt:lpstr>PRVNÍ KROK - vyplnit Subjekty</vt:lpstr>
      <vt:lpstr>Pokyny pro vyplnění</vt:lpstr>
      <vt:lpstr>Osobní náklady</vt:lpstr>
      <vt:lpstr>ISPV - mzdová sféra ČR</vt:lpstr>
      <vt:lpstr>ISPV - platová sféra ČR</vt:lpstr>
      <vt:lpstr>Externí služby</vt:lpstr>
      <vt:lpstr>Rozpočet</vt:lpstr>
      <vt:lpstr>Pomůcka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Navrátil Radek</dc:creator>
  <cp:keywords/>
  <dc:description/>
  <cp:lastModifiedBy>Batlová Miriam</cp:lastModifiedBy>
  <cp:revision/>
  <dcterms:created xsi:type="dcterms:W3CDTF">2022-05-17T14:52:11Z</dcterms:created>
  <dcterms:modified xsi:type="dcterms:W3CDTF">2025-03-04T12:23:41Z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2022-05-18T06:19:51Z</vt:lpwstr>
  </property>
  <property fmtid="{D5CDD505-2E9C-101B-9397-08002B2CF9AE}" pid="4" name="MSIP_Label_d79dbf13-dba3-469b-a7af-e84a8c38b3fd_Method">
    <vt:lpwstr>Privileged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34dc3896-2bbe-49f9-a5d1-f5556065f60a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MediaServiceImageTags">
    <vt:lpwstr/>
  </property>
</Properties>
</file>